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name="Instructions" sheetId="1" state="visible" r:id="rId1"/>
    <sheet name="Sample Data" sheetId="2" state="visible" r:id="rId2"/>
    <sheet name="Break-Even Analysis" sheetId="3" state="visible" r:id="rId3"/>
    <sheet name="Chart Data" sheetId="4" state="visible" r:id="rId4"/>
  </sheets>
  <definedNames/>
  <calcPr calcId="124519" calcMode="auto" fullCalcOnLoad="1" refMode="A1" iterate="0" iterateCount="100" iterateDelta="0.0001" forceFullCalc="1"/>
</workbook>
</file>

<file path=xl/styles.xml><?xml version="1.0" encoding="utf-8"?>
<styleSheet xmlns="http://schemas.openxmlformats.org/spreadsheetml/2006/main">
  <numFmts count="4">
    <numFmt numFmtId="164" formatCode="\$#,##0.00"/>
    <numFmt numFmtId="165" formatCode="\$#,##0"/>
    <numFmt numFmtId="166" formatCode="0.0%"/>
    <numFmt numFmtId="167" formatCode="#,##0.0"/>
  </numFmts>
  <fonts count="2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Times New Roman"/>
      <charset val="1"/>
      <family val="0"/>
      <color theme="1"/>
      <sz val="11"/>
    </font>
    <font>
      <name val="Times New Roman"/>
      <charset val="1"/>
      <family val="0"/>
      <b val="1"/>
      <color rgb="FFFFFFFF"/>
      <sz val="18"/>
    </font>
    <font>
      <name val="Times New Roman"/>
      <charset val="1"/>
      <family val="0"/>
      <b val="1"/>
      <color rgb="FFFFFFFF"/>
      <sz val="12"/>
    </font>
    <font>
      <name val="Times New Roman"/>
      <charset val="1"/>
      <family val="0"/>
      <color rgb="FF1A1A2E"/>
      <sz val="12"/>
    </font>
    <font>
      <name val="Times New Roman"/>
      <charset val="1"/>
      <family val="0"/>
      <b val="1"/>
      <color rgb="FF1B2A4A"/>
      <sz val="12"/>
    </font>
    <font>
      <name val="Times New Roman"/>
      <charset val="1"/>
      <family val="0"/>
      <b val="1"/>
      <color rgb="FF1A1A2E"/>
      <sz val="12"/>
    </font>
    <font>
      <name val="Times New Roman"/>
      <charset val="1"/>
      <family val="0"/>
      <i val="1"/>
      <color rgb="FF1A1A2E"/>
      <sz val="12"/>
    </font>
    <font>
      <name val="Times New Roman"/>
      <charset val="1"/>
      <family val="0"/>
      <b val="1"/>
      <color rgb="FFFFFFFF"/>
      <sz val="14"/>
    </font>
    <font>
      <name val="Times New Roman"/>
      <charset val="1"/>
      <family val="0"/>
      <color rgb="FF0000FF"/>
      <sz val="12"/>
    </font>
    <font>
      <name val="Times New Roman"/>
      <charset val="1"/>
      <family val="0"/>
      <i val="1"/>
      <color rgb="FF6677AA"/>
      <sz val="11"/>
    </font>
    <font>
      <name val="Arial"/>
      <charset val="1"/>
      <family val="0"/>
      <b val="1"/>
      <color rgb="FFFFFFFF"/>
      <sz val="20"/>
    </font>
    <font>
      <name val="Arial"/>
      <charset val="1"/>
      <family val="0"/>
      <color rgb="FF9AAABF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1A1A2E"/>
      <sz val="10"/>
    </font>
    <font>
      <name val="Arial"/>
      <charset val="1"/>
      <family val="0"/>
      <b val="1"/>
      <color rgb="FF0000FF"/>
      <sz val="10"/>
    </font>
    <font>
      <name val="Arial"/>
      <charset val="1"/>
      <family val="0"/>
      <b val="1"/>
      <color rgb="FF1A1A2E"/>
      <sz val="10"/>
    </font>
    <font>
      <name val="Arial"/>
      <charset val="1"/>
      <family val="0"/>
      <i val="1"/>
      <color rgb="FF7788AA"/>
      <sz val="8"/>
    </font>
    <font>
      <name val="Arial"/>
      <charset val="1"/>
      <family val="0"/>
      <b val="1"/>
      <color rgb="FF1B2A4A"/>
      <sz val="9"/>
    </font>
    <font>
      <name val="Arial"/>
      <charset val="1"/>
      <family val="0"/>
      <color rgb="FF0000FF"/>
      <sz val="10"/>
    </font>
    <font>
      <name val="Calibri"/>
      <family val="2"/>
      <b val="1"/>
      <color rgb="FF000000"/>
      <sz val="18"/>
    </font>
    <font>
      <name val="Calibri"/>
      <family val="2"/>
      <color rgb="FF000000"/>
      <sz val="10"/>
    </font>
    <font>
      <name val="Calibri"/>
      <family val="2"/>
      <b val="1"/>
      <color rgb="FF000000"/>
      <sz val="10"/>
    </font>
  </fonts>
  <fills count="8">
    <fill>
      <patternFill/>
    </fill>
    <fill>
      <patternFill patternType="gray125"/>
    </fill>
    <fill>
      <patternFill patternType="solid">
        <fgColor rgb="FF1B2A4A"/>
        <bgColor rgb="FF1A1A2E"/>
      </patternFill>
    </fill>
    <fill>
      <patternFill patternType="solid">
        <fgColor rgb="FF2E5090"/>
        <bgColor rgb="FF0066CC"/>
      </patternFill>
    </fill>
    <fill>
      <patternFill patternType="solid">
        <fgColor rgb="FFFFFFFF"/>
        <bgColor rgb="FFF5F7FA"/>
      </patternFill>
    </fill>
    <fill>
      <patternFill patternType="solid">
        <fgColor rgb="FFD6E4F7"/>
        <bgColor rgb="FFD9D9D9"/>
      </patternFill>
    </fill>
    <fill>
      <patternFill patternType="solid">
        <fgColor rgb="FFF5F7FA"/>
        <bgColor rgb="FFEEF4FF"/>
      </patternFill>
    </fill>
    <fill>
      <patternFill patternType="solid">
        <fgColor rgb="FFEEF4FF"/>
        <bgColor rgb="FFF5F7FA"/>
      </patternFill>
    </fill>
  </fills>
  <borders count="7">
    <border>
      <left/>
      <right/>
      <top/>
      <bottom/>
      <diagonal/>
    </border>
    <border>
      <left style="thin">
        <color rgb="FFC0C8D8"/>
      </left>
      <right/>
      <top style="thin">
        <color rgb="FFC0C8D8"/>
      </top>
      <bottom style="thin">
        <color rgb="FFC0C8D8"/>
      </bottom>
      <diagonal/>
    </border>
    <border>
      <left style="thin">
        <color rgb="FFC0C8D8"/>
      </left>
      <right style="thin">
        <color rgb="FFC0C8D8"/>
      </right>
      <top style="thin">
        <color rgb="FFC0C8D8"/>
      </top>
      <bottom style="thin">
        <color rgb="FFC0C8D8"/>
      </bottom>
      <diagonal/>
    </border>
    <border>
      <left/>
      <right/>
      <top style="thin">
        <color rgb="FFC0C8D8"/>
      </top>
      <bottom/>
      <diagonal/>
    </border>
    <border>
      <left/>
      <right/>
      <top style="thin">
        <color rgb="FFC0C8D8"/>
      </top>
      <bottom style="thin">
        <color rgb="FFC0C8D8"/>
      </bottom>
      <diagonal/>
    </border>
    <border>
      <left/>
      <right style="thin">
        <color rgb="FFC0C8D8"/>
      </right>
      <top style="thin">
        <color rgb="FFC0C8D8"/>
      </top>
      <bottom/>
      <diagonal/>
    </border>
    <border>
      <left/>
      <right style="thin">
        <color rgb="FFC0C8D8"/>
      </right>
      <top style="thin">
        <color rgb="FFC0C8D8"/>
      </top>
      <bottom style="thin">
        <color rgb="FFC0C8D8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88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 wrapText="1" indent="1"/>
    </xf>
    <xf numFmtId="0" fontId="8" fillId="5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indent="1"/>
    </xf>
    <xf numFmtId="0" fontId="7" fillId="4" borderId="2" applyAlignment="1" pivotButton="0" quotePrefix="0" xfId="0">
      <alignment horizontal="left" vertical="center" indent="1"/>
    </xf>
    <xf numFmtId="0" fontId="7" fillId="6" borderId="2" applyAlignment="1" pivotButton="0" quotePrefix="0" xfId="0">
      <alignment horizontal="left" vertical="center" indent="1"/>
    </xf>
    <xf numFmtId="0" fontId="10" fillId="4" borderId="1" applyAlignment="1" pivotButton="0" quotePrefix="0" xfId="0">
      <alignment horizontal="left" vertical="center" wrapText="1" indent="1"/>
    </xf>
    <xf numFmtId="0" fontId="11" fillId="2" borderId="0" applyAlignment="1" pivotButton="0" quotePrefix="0" xfId="0">
      <alignment horizontal="left" vertical="center" indent="2"/>
    </xf>
    <xf numFmtId="0" fontId="6" fillId="3" borderId="2" applyAlignment="1" pivotButton="0" quotePrefix="0" xfId="0">
      <alignment horizontal="center" vertical="center" wrapText="1"/>
    </xf>
    <xf numFmtId="164" fontId="12" fillId="7" borderId="2" applyAlignment="1" pivotButton="0" quotePrefix="0" xfId="0">
      <alignment horizontal="center" vertical="center" wrapText="1"/>
    </xf>
    <xf numFmtId="3" fontId="12" fillId="7" borderId="2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indent="1"/>
    </xf>
    <xf numFmtId="0" fontId="14" fillId="2" borderId="0" applyAlignment="1" pivotButton="0" quotePrefix="0" xfId="0">
      <alignment horizontal="center" vertical="center" wrapText="1"/>
    </xf>
    <xf numFmtId="0" fontId="15" fillId="2" borderId="0" applyAlignment="1" pivotButton="0" quotePrefix="0" xfId="0">
      <alignment horizontal="center" vertical="center" wrapText="1"/>
    </xf>
    <xf numFmtId="0" fontId="16" fillId="3" borderId="0" applyAlignment="1" pivotButton="0" quotePrefix="0" xfId="0">
      <alignment horizontal="left" vertical="center" indent="1"/>
    </xf>
    <xf numFmtId="0" fontId="17" fillId="4" borderId="2" applyAlignment="1" pivotButton="0" quotePrefix="0" xfId="0">
      <alignment horizontal="left" vertical="center" indent="1"/>
    </xf>
    <xf numFmtId="164" fontId="18" fillId="7" borderId="2" applyAlignment="1" pivotButton="0" quotePrefix="0" xfId="0">
      <alignment horizontal="center" vertical="center" wrapText="1"/>
    </xf>
    <xf numFmtId="0" fontId="0" fillId="4" borderId="2" applyAlignment="1" pivotButton="0" quotePrefix="0" xfId="0">
      <alignment horizontal="general" vertical="bottom"/>
    </xf>
    <xf numFmtId="0" fontId="17" fillId="6" borderId="2" applyAlignment="1" pivotButton="0" quotePrefix="0" xfId="0">
      <alignment horizontal="left" vertical="center" indent="1"/>
    </xf>
    <xf numFmtId="0" fontId="0" fillId="6" borderId="2" applyAlignment="1" pivotButton="0" quotePrefix="0" xfId="0">
      <alignment horizontal="general" vertical="bottom"/>
    </xf>
    <xf numFmtId="165" fontId="18" fillId="7" borderId="2" applyAlignment="1" pivotButton="0" quotePrefix="0" xfId="0">
      <alignment horizontal="center" vertical="center" wrapText="1"/>
    </xf>
    <xf numFmtId="3" fontId="18" fillId="7" borderId="2" applyAlignment="1" pivotButton="0" quotePrefix="0" xfId="0">
      <alignment horizontal="center" vertical="center" wrapText="1"/>
    </xf>
    <xf numFmtId="164" fontId="19" fillId="4" borderId="2" applyAlignment="1" pivotButton="0" quotePrefix="0" xfId="0">
      <alignment horizontal="center" vertical="center" wrapText="1"/>
    </xf>
    <xf numFmtId="0" fontId="20" fillId="4" borderId="2" applyAlignment="1" pivotButton="0" quotePrefix="0" xfId="0">
      <alignment horizontal="left" vertical="center"/>
    </xf>
    <xf numFmtId="166" fontId="19" fillId="6" borderId="2" applyAlignment="1" pivotButton="0" quotePrefix="0" xfId="0">
      <alignment horizontal="center" vertical="center" wrapText="1"/>
    </xf>
    <xf numFmtId="0" fontId="20" fillId="6" borderId="2" applyAlignment="1" pivotButton="0" quotePrefix="0" xfId="0">
      <alignment horizontal="left" vertical="center"/>
    </xf>
    <xf numFmtId="167" fontId="19" fillId="4" borderId="2" applyAlignment="1" pivotButton="0" quotePrefix="0" xfId="0">
      <alignment horizontal="center" vertical="center" wrapText="1"/>
    </xf>
    <xf numFmtId="3" fontId="19" fillId="6" borderId="2" applyAlignment="1" pivotButton="0" quotePrefix="0" xfId="0">
      <alignment horizontal="center" vertical="center" wrapText="1"/>
    </xf>
    <xf numFmtId="165" fontId="19" fillId="4" borderId="2" applyAlignment="1" pivotButton="0" quotePrefix="0" xfId="0">
      <alignment horizontal="center" vertical="center" wrapText="1"/>
    </xf>
    <xf numFmtId="165" fontId="19" fillId="6" borderId="2" applyAlignment="1" pivotButton="0" quotePrefix="0" xfId="0">
      <alignment horizontal="center" vertical="center" wrapText="1"/>
    </xf>
    <xf numFmtId="3" fontId="19" fillId="4" borderId="2" applyAlignment="1" pivotButton="0" quotePrefix="0" xfId="0">
      <alignment horizontal="center" vertical="center" wrapText="1"/>
    </xf>
    <xf numFmtId="0" fontId="21" fillId="5" borderId="2" applyAlignment="1" pivotButton="0" quotePrefix="0" xfId="0">
      <alignment horizontal="center" vertical="center" wrapText="1"/>
    </xf>
    <xf numFmtId="3" fontId="22" fillId="4" borderId="2" applyAlignment="1" pivotButton="0" quotePrefix="0" xfId="0">
      <alignment horizontal="center" vertical="center" wrapText="1"/>
    </xf>
    <xf numFmtId="165" fontId="17" fillId="4" borderId="2" applyAlignment="1" pivotButton="0" quotePrefix="0" xfId="0">
      <alignment horizontal="center" vertical="center" wrapText="1"/>
    </xf>
    <xf numFmtId="49" fontId="17" fillId="4" borderId="2" applyAlignment="1" pivotButton="0" quotePrefix="0" xfId="0">
      <alignment horizontal="left" vertical="center"/>
    </xf>
    <xf numFmtId="3" fontId="22" fillId="6" borderId="2" applyAlignment="1" pivotButton="0" quotePrefix="0" xfId="0">
      <alignment horizontal="center" vertical="center" wrapText="1"/>
    </xf>
    <xf numFmtId="165" fontId="17" fillId="6" borderId="2" applyAlignment="1" pivotButton="0" quotePrefix="0" xfId="0">
      <alignment horizontal="center" vertical="center" wrapText="1"/>
    </xf>
    <xf numFmtId="49" fontId="17" fillId="6" borderId="2" applyAlignment="1" pivotButton="0" quotePrefix="0" xfId="0">
      <alignment horizontal="left" vertical="center"/>
    </xf>
    <xf numFmtId="165" fontId="4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 wrapText="1" indent="1"/>
    </xf>
    <xf numFmtId="0" fontId="0" fillId="0" borderId="4" pivotButton="0" quotePrefix="0" xfId="0"/>
    <xf numFmtId="0" fontId="8" fillId="5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indent="1"/>
    </xf>
    <xf numFmtId="0" fontId="7" fillId="4" borderId="2" applyAlignment="1" pivotButton="0" quotePrefix="0" xfId="0">
      <alignment horizontal="left" vertical="center" indent="1"/>
    </xf>
    <xf numFmtId="0" fontId="7" fillId="6" borderId="2" applyAlignment="1" pivotButton="0" quotePrefix="0" xfId="0">
      <alignment horizontal="left" vertical="center" indent="1"/>
    </xf>
    <xf numFmtId="0" fontId="10" fillId="4" borderId="1" applyAlignment="1" pivotButton="0" quotePrefix="0" xfId="0">
      <alignment horizontal="left" vertical="center" wrapText="1" indent="1"/>
    </xf>
    <xf numFmtId="0" fontId="11" fillId="2" borderId="0" applyAlignment="1" pivotButton="0" quotePrefix="0" xfId="0">
      <alignment horizontal="left" vertical="center" indent="2"/>
    </xf>
    <xf numFmtId="0" fontId="6" fillId="3" borderId="2" applyAlignment="1" pivotButton="0" quotePrefix="0" xfId="0">
      <alignment horizontal="center" vertical="center" wrapText="1"/>
    </xf>
    <xf numFmtId="164" fontId="12" fillId="7" borderId="2" applyAlignment="1" pivotButton="0" quotePrefix="0" xfId="0">
      <alignment horizontal="center" vertical="center" wrapText="1"/>
    </xf>
    <xf numFmtId="3" fontId="12" fillId="7" borderId="2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indent="1"/>
    </xf>
    <xf numFmtId="0" fontId="14" fillId="2" borderId="0" applyAlignment="1" pivotButton="0" quotePrefix="0" xfId="0">
      <alignment horizontal="center" vertical="center" wrapText="1"/>
    </xf>
    <xf numFmtId="0" fontId="15" fillId="2" borderId="0" applyAlignment="1" pivotButton="0" quotePrefix="0" xfId="0">
      <alignment horizontal="center" vertical="center" wrapText="1"/>
    </xf>
    <xf numFmtId="0" fontId="16" fillId="3" borderId="0" applyAlignment="1" pivotButton="0" quotePrefix="0" xfId="0">
      <alignment horizontal="left" vertical="center" indent="1"/>
    </xf>
    <xf numFmtId="0" fontId="17" fillId="4" borderId="2" applyAlignment="1" pivotButton="0" quotePrefix="0" xfId="0">
      <alignment horizontal="left" vertical="center" indent="1"/>
    </xf>
    <xf numFmtId="164" fontId="18" fillId="7" borderId="2" applyAlignment="1" pivotButton="0" quotePrefix="0" xfId="0">
      <alignment horizontal="center" vertical="center" wrapText="1"/>
    </xf>
    <xf numFmtId="0" fontId="0" fillId="4" borderId="2" applyAlignment="1" pivotButton="0" quotePrefix="0" xfId="0">
      <alignment horizontal="general" vertical="bottom"/>
    </xf>
    <xf numFmtId="0" fontId="17" fillId="6" borderId="2" applyAlignment="1" pivotButton="0" quotePrefix="0" xfId="0">
      <alignment horizontal="left" vertical="center" indent="1"/>
    </xf>
    <xf numFmtId="0" fontId="0" fillId="6" borderId="2" applyAlignment="1" pivotButton="0" quotePrefix="0" xfId="0">
      <alignment horizontal="general" vertical="bottom"/>
    </xf>
    <xf numFmtId="165" fontId="18" fillId="7" borderId="2" applyAlignment="1" pivotButton="0" quotePrefix="0" xfId="0">
      <alignment horizontal="center" vertical="center" wrapText="1"/>
    </xf>
    <xf numFmtId="3" fontId="18" fillId="7" borderId="2" applyAlignment="1" pivotButton="0" quotePrefix="0" xfId="0">
      <alignment horizontal="center" vertical="center" wrapText="1"/>
    </xf>
    <xf numFmtId="164" fontId="19" fillId="4" borderId="2" applyAlignment="1" pivotButton="0" quotePrefix="0" xfId="0">
      <alignment horizontal="center" vertical="center" wrapText="1"/>
    </xf>
    <xf numFmtId="0" fontId="20" fillId="4" borderId="2" applyAlignment="1" pivotButton="0" quotePrefix="0" xfId="0">
      <alignment horizontal="left" vertical="center"/>
    </xf>
    <xf numFmtId="0" fontId="0" fillId="0" borderId="6" pivotButton="0" quotePrefix="0" xfId="0"/>
    <xf numFmtId="166" fontId="19" fillId="6" borderId="2" applyAlignment="1" pivotButton="0" quotePrefix="0" xfId="0">
      <alignment horizontal="center" vertical="center" wrapText="1"/>
    </xf>
    <xf numFmtId="0" fontId="20" fillId="6" borderId="2" applyAlignment="1" pivotButton="0" quotePrefix="0" xfId="0">
      <alignment horizontal="left" vertical="center"/>
    </xf>
    <xf numFmtId="167" fontId="19" fillId="4" borderId="2" applyAlignment="1" pivotButton="0" quotePrefix="0" xfId="0">
      <alignment horizontal="center" vertical="center" wrapText="1"/>
    </xf>
    <xf numFmtId="3" fontId="19" fillId="6" borderId="2" applyAlignment="1" pivotButton="0" quotePrefix="0" xfId="0">
      <alignment horizontal="center" vertical="center" wrapText="1"/>
    </xf>
    <xf numFmtId="165" fontId="19" fillId="4" borderId="2" applyAlignment="1" pivotButton="0" quotePrefix="0" xfId="0">
      <alignment horizontal="center" vertical="center" wrapText="1"/>
    </xf>
    <xf numFmtId="165" fontId="19" fillId="6" borderId="2" applyAlignment="1" pivotButton="0" quotePrefix="0" xfId="0">
      <alignment horizontal="center" vertical="center" wrapText="1"/>
    </xf>
    <xf numFmtId="3" fontId="19" fillId="4" borderId="2" applyAlignment="1" pivotButton="0" quotePrefix="0" xfId="0">
      <alignment horizontal="center" vertical="center" wrapText="1"/>
    </xf>
    <xf numFmtId="0" fontId="21" fillId="5" borderId="2" applyAlignment="1" pivotButton="0" quotePrefix="0" xfId="0">
      <alignment horizontal="center" vertical="center" wrapText="1"/>
    </xf>
    <xf numFmtId="3" fontId="22" fillId="4" borderId="2" applyAlignment="1" pivotButton="0" quotePrefix="0" xfId="0">
      <alignment horizontal="center" vertical="center" wrapText="1"/>
    </xf>
    <xf numFmtId="165" fontId="17" fillId="4" borderId="2" applyAlignment="1" pivotButton="0" quotePrefix="0" xfId="0">
      <alignment horizontal="center" vertical="center" wrapText="1"/>
    </xf>
    <xf numFmtId="49" fontId="17" fillId="4" borderId="2" applyAlignment="1" pivotButton="0" quotePrefix="0" xfId="0">
      <alignment horizontal="left" vertical="center"/>
    </xf>
    <xf numFmtId="3" fontId="22" fillId="6" borderId="2" applyAlignment="1" pivotButton="0" quotePrefix="0" xfId="0">
      <alignment horizontal="center" vertical="center" wrapText="1"/>
    </xf>
    <xf numFmtId="165" fontId="17" fillId="6" borderId="2" applyAlignment="1" pivotButton="0" quotePrefix="0" xfId="0">
      <alignment horizontal="center" vertical="center" wrapText="1"/>
    </xf>
    <xf numFmtId="49" fontId="17" fillId="6" borderId="2" applyAlignment="1" pivotButton="0" quotePrefix="0" xfId="0">
      <alignment horizontal="left" vertical="center"/>
    </xf>
    <xf numFmtId="165" fontId="4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8D8"/>
      <rgbColor rgb="FF878787"/>
      <rgbColor rgb="FF7788AA"/>
      <rgbColor rgb="FF993366"/>
      <rgbColor rgb="FFF5F7FA"/>
      <rgbColor rgb="FFEEF4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7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77AA"/>
      <rgbColor rgb="FF9AAABF"/>
      <rgbColor rgb="FF003366"/>
      <rgbColor rgb="FF339966"/>
      <rgbColor rgb="FF003300"/>
      <rgbColor rgb="FF1A1A2E"/>
      <rgbColor rgb="FFC0392B"/>
      <rgbColor rgb="FF993366"/>
      <rgbColor rgb="FF2E5090"/>
      <rgbColor rgb="FF1B2A4A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Revenue vs. Total Cost by Volume</a:t>
            </a:r>
          </a:p>
        </rich>
      </tx>
      <overlay val="0"/>
      <spPr>
        <a:noFill/>
        <a:ln w="0">
          <a:noFill/>
          <a:prstDash val="solid"/>
        </a:ln>
      </spPr>
    </title>
    <plotArea>
      <lineChart>
        <grouping val="standard"/>
        <varyColors val="0"/>
        <ser>
          <idx val="0"/>
          <order val="0"/>
          <tx>
            <strRef>
              <f>'Chart Data'!B1</f>
              <strCache>
                <ptCount val="1"/>
                <pt idx="0">
                  <v>Revenue</v>
                </pt>
              </strCache>
            </strRef>
          </tx>
          <spPr>
            <a:solidFill>
              <a:srgbClr val="2e5090"/>
            </a:solidFill>
            <a:ln w="20160">
              <a:solidFill>
                <a:srgbClr val="2e509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dLbls>
            <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/>
                </a:r>
              </a:p>
            </txPr>
            <dLblPos val="r"/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'Chart Data'!$A$2:$A$10</f>
              <strCache>
                <ptCount val="9"/>
                <pt idx="0">
                  <v>400</v>
                </pt>
                <pt idx="1">
                  <v>600</v>
                </pt>
                <pt idx="2">
                  <v>800</v>
                </pt>
                <pt idx="3">
                  <v>1000</v>
                </pt>
                <pt idx="4">
                  <v>1200</v>
                </pt>
                <pt idx="5">
                  <v>1400</v>
                </pt>
                <pt idx="6">
                  <v>1600</v>
                </pt>
                <pt idx="7">
                  <v>1800</v>
                </pt>
                <pt idx="8">
                  <v>2000</v>
                </pt>
              </strCache>
            </strRef>
          </cat>
          <val>
            <numRef>
              <f>'Chart Data'!$B$2:$B$10</f>
              <numCache>
                <formatCode>\$#,##0</formatCode>
                <ptCount val="9"/>
                <pt idx="1">
                  <v>48000</v>
                </pt>
                <pt idx="2">
                  <v>72000</v>
                </pt>
                <pt idx="3">
                  <v>96000</v>
                </pt>
                <pt idx="4">
                  <v>120000</v>
                </pt>
                <pt idx="5">
                  <v>144000</v>
                </pt>
                <pt idx="6">
                  <v>168000</v>
                </pt>
                <pt idx="7">
                  <v>192000</v>
                </pt>
                <pt idx="8">
                  <v>216000</v>
                </pt>
              </numCache>
            </numRef>
          </val>
          <smooth val="1"/>
        </ser>
        <ser>
          <idx val="1"/>
          <order val="1"/>
          <tx>
            <strRef>
              <f>'Chart Data'!C1</f>
              <strCache>
                <ptCount val="1"/>
                <pt idx="0">
                  <v>Total Costs</v>
                </pt>
              </strCache>
            </strRef>
          </tx>
          <spPr>
            <a:solidFill>
              <a:srgbClr val="c0392b"/>
            </a:solidFill>
            <a:ln w="20160">
              <a:solidFill>
                <a:srgbClr val="c0392b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dLbls>
            <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/>
                </a:r>
              </a:p>
            </txPr>
            <dLblPos val="r"/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'Chart Data'!$A$2:$A$10</f>
              <strCache>
                <ptCount val="9"/>
                <pt idx="0">
                  <v>400</v>
                </pt>
                <pt idx="1">
                  <v>600</v>
                </pt>
                <pt idx="2">
                  <v>800</v>
                </pt>
                <pt idx="3">
                  <v>1000</v>
                </pt>
                <pt idx="4">
                  <v>1200</v>
                </pt>
                <pt idx="5">
                  <v>1400</v>
                </pt>
                <pt idx="6">
                  <v>1600</v>
                </pt>
                <pt idx="7">
                  <v>1800</v>
                </pt>
                <pt idx="8">
                  <v>2000</v>
                </pt>
              </strCache>
            </strRef>
          </cat>
          <val>
            <numRef>
              <f>'Chart Data'!$C$2:$C$10</f>
              <numCache>
                <formatCode>\$#,##0</formatCode>
                <ptCount val="9"/>
                <pt idx="0">
                  <v>69200</v>
                </pt>
                <pt idx="1">
                  <v>82800</v>
                </pt>
                <pt idx="2">
                  <v>96400</v>
                </pt>
                <pt idx="3">
                  <v>110000</v>
                </pt>
                <pt idx="4">
                  <v>123600</v>
                </pt>
                <pt idx="5">
                  <v>137200</v>
                </pt>
                <pt idx="6">
                  <v>150800</v>
                </pt>
                <pt idx="7">
                  <v>164400</v>
                </pt>
                <pt idx="8">
                  <v>178000</v>
                </pt>
              </numCache>
            </numRef>
          </val>
          <smooth val="1"/>
        </ser>
        <hiLowLines>
          <spPr>
            <a:ln w="0">
              <a:noFill/>
              <a:prstDash val="solid"/>
            </a:ln>
          </spPr>
        </hiLowLines>
        <marker val="0"/>
        <axId val="1069432"/>
        <axId val="44591495"/>
      </lineChart>
      <catAx>
        <axId val="1069432"/>
        <scaling>
          <orientation val="minMax"/>
        </scaling>
        <delete val="0"/>
        <axPos val="b"/>
        <title>
          <tx>
            <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Monthly Units Sold</a:t>
                </a:r>
              </a:p>
            </rich>
          </tx>
          <overlay val="0"/>
          <spPr>
            <a:noFill/>
            <a:ln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w="9360">
            <a:solidFill>
              <a:srgbClr val="878787"/>
            </a:solidFill>
            <a:prstDash val="solid"/>
            <a:round/>
          </a:ln>
        </spPr>
        <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/>
            </a:r>
          </a:p>
        </txPr>
        <crossAx val="44591495"/>
        <crosses val="autoZero"/>
        <auto val="1"/>
        <lblAlgn val="ctr"/>
        <lblOffset val="100"/>
        <noMultiLvlLbl val="0"/>
      </catAx>
      <valAx>
        <axId val="44591495"/>
        <scaling>
          <orientation val="minMax"/>
        </scaling>
        <delete val="0"/>
        <axPos val="l"/>
        <majorGridlines>
          <spPr>
            <a:ln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Amount ($)</a:t>
                </a:r>
              </a:p>
            </rich>
          </tx>
          <overlay val="0"/>
          <spPr>
            <a:noFill/>
            <a:ln w="0">
              <a:noFill/>
              <a:prstDash val="solid"/>
            </a:ln>
          </spPr>
        </title>
        <numFmt formatCode="\$#,##0" sourceLinked="0"/>
        <majorTickMark val="none"/>
        <minorTickMark val="none"/>
        <tickLblPos val="nextTo"/>
        <spPr>
          <a:ln w="9360">
            <a:solidFill>
              <a:srgbClr val="878787"/>
            </a:solidFill>
            <a:prstDash val="solid"/>
            <a:round/>
          </a:ln>
        </spPr>
        <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/>
            </a:r>
          </a:p>
        </txPr>
        <crossAx val="1069432"/>
        <crosses val="autoZero"/>
        <crossBetween val="between"/>
      </valAx>
    </plotArea>
    <legend>
      <legendPos val="r"/>
      <overlay val="0"/>
      <spPr>
        <a:noFill/>
        <a:ln w="0">
          <a:noFill/>
          <a:prstDash val="solid"/>
        </a:ln>
      </spPr>
      <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/>
          </a:r>
        </a:p>
      </txPr>
    </legend>
    <plotVisOnly val="1"/>
    <dispBlanksAs val="zero"/>
  </chart>
  <spPr>
    <a:solidFill>
      <a:srgbClr val="ffffff"/>
    </a:solidFill>
    <a:ln w="9360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 editAs="oneCell">
    <from>
      <col>5</col>
      <colOff>0</colOff>
      <row>1</row>
      <rowOff>0</rowOff>
    </from>
    <to>
      <col>17</col>
      <colOff>579960</colOff>
      <row>23</row>
      <rowOff>127080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3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" customWidth="1" style="43" min="1" max="1"/>
    <col width="28" customWidth="1" style="43" min="2" max="2"/>
    <col width="60" customWidth="1" style="43" min="3" max="3"/>
    <col width="3" customWidth="1" style="43" min="4" max="4"/>
  </cols>
  <sheetData>
    <row r="1" ht="7.5" customHeight="1" s="44">
      <c r="A1" s="45" t="n"/>
      <c r="B1" s="45" t="n"/>
      <c r="C1" s="45" t="n"/>
    </row>
    <row r="2" ht="43.5" customHeight="1" s="44">
      <c r="A2" s="45" t="n"/>
      <c r="B2" s="46" t="inlineStr">
        <is>
          <t>BREAK-EVEN ANALYSIS TOOL</t>
        </is>
      </c>
    </row>
    <row r="3" ht="9.75" customHeight="1" s="44">
      <c r="A3" s="45" t="n"/>
      <c r="B3" s="45" t="n"/>
      <c r="C3" s="45" t="n"/>
    </row>
    <row r="4" ht="21.75" customHeight="1" s="44">
      <c r="A4" s="45" t="n"/>
      <c r="B4" s="47" t="inlineStr">
        <is>
          <t>PURPOSE</t>
        </is>
      </c>
    </row>
    <row r="5" ht="48" customHeight="1" s="44">
      <c r="A5" s="45" t="n"/>
      <c r="B5" s="48" t="inlineStr">
        <is>
          <t>Calculate the unit volume and revenue required to cover fixed and variable costs. Model contribution margins, payback thresholds, and profit across a range of sales volumes.</t>
        </is>
      </c>
      <c r="C5" s="49" t="n"/>
    </row>
    <row r="6" ht="15.75" customHeight="1" s="44">
      <c r="A6" s="45" t="n"/>
      <c r="B6" s="45" t="n"/>
      <c r="C6" s="45" t="n"/>
    </row>
    <row r="7" ht="21.75" customHeight="1" s="44">
      <c r="A7" s="45" t="n"/>
      <c r="B7" s="47" t="inlineStr">
        <is>
          <t>SHEET GUIDE</t>
        </is>
      </c>
    </row>
    <row r="8" ht="19.5" customHeight="1" s="44">
      <c r="A8" s="45" t="n"/>
      <c r="B8" s="50" t="inlineStr">
        <is>
          <t>Sheet Name</t>
        </is>
      </c>
      <c r="C8" s="50" t="inlineStr">
        <is>
          <t>Contents</t>
        </is>
      </c>
    </row>
    <row r="9" ht="18" customHeight="1" s="44">
      <c r="A9" s="45" t="n"/>
      <c r="B9" s="51" t="inlineStr">
        <is>
          <t>Instructions</t>
        </is>
      </c>
      <c r="C9" s="52" t="inlineStr">
        <is>
          <t>This sheet. Overview, usage guide, and colour coding key.</t>
        </is>
      </c>
    </row>
    <row r="10" ht="18" customHeight="1" s="44">
      <c r="A10" s="45" t="n"/>
      <c r="B10" s="51" t="inlineStr">
        <is>
          <t>Sample Data</t>
        </is>
      </c>
      <c r="C10" s="52" t="inlineStr">
        <is>
          <t>Example cost structure inputs for a mid-size product business. Swap figures for your own.</t>
        </is>
      </c>
    </row>
    <row r="11" ht="18" customHeight="1" s="44">
      <c r="A11" s="45" t="n"/>
      <c r="B11" s="51" t="inlineStr">
        <is>
          <t>Dashboard</t>
        </is>
      </c>
      <c r="C11" s="52" t="inlineStr">
        <is>
          <t>Live analysis with key metrics, scenario volume table, and break-even chart.</t>
        </is>
      </c>
    </row>
    <row r="12" ht="15.75" customHeight="1" s="44">
      <c r="A12" s="45" t="n"/>
      <c r="B12" s="45" t="n"/>
      <c r="C12" s="45" t="n"/>
    </row>
    <row r="13" ht="21.75" customHeight="1" s="44">
      <c r="A13" s="45" t="n"/>
      <c r="B13" s="47" t="inlineStr">
        <is>
          <t>INPUT FIELDS</t>
        </is>
      </c>
    </row>
    <row r="14" ht="19.5" customHeight="1" s="44">
      <c r="A14" s="45" t="n"/>
      <c r="B14" s="50" t="inlineStr">
        <is>
          <t>Field</t>
        </is>
      </c>
      <c r="C14" s="50" t="inlineStr">
        <is>
          <t>Description</t>
        </is>
      </c>
    </row>
    <row r="15" ht="18" customHeight="1" s="44">
      <c r="A15" s="45" t="n"/>
      <c r="B15" s="53" t="inlineStr">
        <is>
          <t>Selling Price per Unit ($)</t>
        </is>
      </c>
      <c r="C15" s="52" t="inlineStr">
        <is>
          <t>The price charged to customers per unit sold.</t>
        </is>
      </c>
    </row>
    <row r="16" ht="18" customHeight="1" s="44">
      <c r="A16" s="45" t="n"/>
      <c r="B16" s="53" t="inlineStr">
        <is>
          <t>Variable Cost per Unit ($)</t>
        </is>
      </c>
      <c r="C16" s="52" t="inlineStr">
        <is>
          <t>Direct cost that scales with each unit produced or sold.</t>
        </is>
      </c>
    </row>
    <row r="17" ht="18" customHeight="1" s="44">
      <c r="A17" s="45" t="n"/>
      <c r="B17" s="53" t="inlineStr">
        <is>
          <t>Monthly Fixed Costs ($)</t>
        </is>
      </c>
      <c r="C17" s="52" t="inlineStr">
        <is>
          <t>Costs that do not change with volume, per month.</t>
        </is>
      </c>
    </row>
    <row r="18" ht="18" customHeight="1" s="44">
      <c r="A18" s="45" t="n"/>
      <c r="B18" s="53" t="inlineStr">
        <is>
          <t>Annual Fixed Costs ($)</t>
        </is>
      </c>
      <c r="C18" s="52" t="inlineStr">
        <is>
          <t>Total fixed costs for the year.</t>
        </is>
      </c>
    </row>
    <row r="19" ht="18" customHeight="1" s="44">
      <c r="A19" s="45" t="n"/>
      <c r="B19" s="53" t="inlineStr">
        <is>
          <t>Target Profit ($)</t>
        </is>
      </c>
      <c r="C19" s="52" t="inlineStr">
        <is>
          <t>Annual profit goal used to calculate the target volume threshold.</t>
        </is>
      </c>
    </row>
    <row r="20" ht="18" customHeight="1" s="44">
      <c r="A20" s="45" t="n"/>
      <c r="B20" s="53" t="inlineStr">
        <is>
          <t>Current Monthly Volume</t>
        </is>
      </c>
      <c r="C20" s="52" t="inlineStr">
        <is>
          <t>Your current monthly sales volume, used to calculate margin of safety.</t>
        </is>
      </c>
    </row>
    <row r="21" ht="15.75" customHeight="1" s="44">
      <c r="A21" s="45" t="n"/>
      <c r="B21" s="45" t="n"/>
      <c r="C21" s="45" t="n"/>
    </row>
    <row r="22" ht="21.75" customHeight="1" s="44">
      <c r="A22" s="45" t="n"/>
      <c r="B22" s="47" t="inlineStr">
        <is>
          <t>COLOUR CODING KEY</t>
        </is>
      </c>
    </row>
    <row r="23" ht="18" customHeight="1" s="44">
      <c r="A23" s="45" t="n"/>
      <c r="B23" s="53" t="inlineStr">
        <is>
          <t>Blue text on light blue background</t>
        </is>
      </c>
      <c r="C23" s="52" t="inlineStr">
        <is>
          <t>Editable input cell. These are the only cells you should change.</t>
        </is>
      </c>
    </row>
    <row r="24" ht="18" customHeight="1" s="44">
      <c r="A24" s="45" t="n"/>
      <c r="B24" s="53" t="inlineStr">
        <is>
          <t>Black text on white or grey background</t>
        </is>
      </c>
      <c r="C24" s="52" t="inlineStr">
        <is>
          <t>Calculated formula. Do not edit.</t>
        </is>
      </c>
    </row>
    <row r="25" ht="18" customHeight="1" s="44">
      <c r="A25" s="45" t="n"/>
      <c r="B25" s="53" t="inlineStr">
        <is>
          <t>Dark navy header</t>
        </is>
      </c>
      <c r="C25" s="52" t="inlineStr">
        <is>
          <t>Section header or title row.</t>
        </is>
      </c>
    </row>
    <row r="26" ht="18" customHeight="1" s="44">
      <c r="A26" s="45" t="n"/>
      <c r="B26" s="53" t="inlineStr">
        <is>
          <t>Mid-blue header</t>
        </is>
      </c>
      <c r="C26" s="52" t="inlineStr">
        <is>
          <t>Sub-section label row.</t>
        </is>
      </c>
    </row>
    <row r="27" ht="18" customHeight="1" s="44">
      <c r="A27" s="45" t="n"/>
      <c r="B27" s="53" t="inlineStr">
        <is>
          <t>Light blue header row</t>
        </is>
      </c>
      <c r="C27" s="52" t="inlineStr">
        <is>
          <t>Column heading for a data table.</t>
        </is>
      </c>
    </row>
    <row r="28" ht="15.75" customHeight="1" s="44">
      <c r="A28" s="45" t="n"/>
      <c r="B28" s="45" t="n"/>
      <c r="C28" s="45" t="n"/>
    </row>
    <row r="29" ht="21.75" customHeight="1" s="44">
      <c r="A29" s="45" t="n"/>
      <c r="B29" s="47" t="inlineStr">
        <is>
          <t>NOTES</t>
        </is>
      </c>
    </row>
    <row r="30" ht="48" customHeight="1" s="44">
      <c r="A30" s="45" t="n"/>
      <c r="B30" s="54" t="inlineStr">
        <is>
          <t>All blue cells in the Dashboard are editable. The scenario table runs from 400 to 2,000 units per month. Extend rows if your volume range differs.</t>
        </is>
      </c>
      <c r="C30" s="49" t="n"/>
    </row>
    <row r="31" ht="15.75" customHeight="1" s="44"/>
    <row r="32" ht="15.75" customHeight="1" s="44"/>
    <row r="33" ht="15.75" customHeight="1" s="44"/>
    <row r="34" ht="15.75" customHeight="1" s="44"/>
    <row r="35" ht="15.75" customHeight="1" s="44"/>
    <row r="36" ht="15.75" customHeight="1" s="44"/>
    <row r="37" ht="15.75" customHeight="1" s="44"/>
    <row r="38" ht="15.75" customHeight="1" s="44"/>
    <row r="39" ht="15.75" customHeight="1" s="44"/>
    <row r="40" ht="15.75" customHeight="1" s="44"/>
    <row r="41" ht="15.75" customHeight="1" s="44"/>
    <row r="42" ht="15.75" customHeight="1" s="44"/>
    <row r="43" ht="15.75" customHeight="1" s="44"/>
    <row r="44" ht="15.75" customHeight="1" s="44"/>
    <row r="45" ht="15.75" customHeight="1" s="44"/>
    <row r="46" ht="15.75" customHeight="1" s="44"/>
    <row r="47" ht="15.75" customHeight="1" s="44"/>
    <row r="48" ht="15.75" customHeight="1" s="44"/>
    <row r="49" ht="15.75" customHeight="1" s="44"/>
    <row r="50" ht="15.75" customHeight="1" s="44"/>
    <row r="51" ht="15.75" customHeight="1" s="44"/>
    <row r="52" ht="15.75" customHeight="1" s="44"/>
    <row r="53" ht="15.75" customHeight="1" s="44"/>
    <row r="54" ht="15.75" customHeight="1" s="44"/>
    <row r="55" ht="15.75" customHeight="1" s="44"/>
    <row r="56" ht="15.75" customHeight="1" s="44"/>
    <row r="57" ht="15.75" customHeight="1" s="44"/>
    <row r="58" ht="15.75" customHeight="1" s="44"/>
    <row r="59" ht="15.75" customHeight="1" s="44"/>
    <row r="60" ht="15.75" customHeight="1" s="44"/>
    <row r="61" ht="15.75" customHeight="1" s="44"/>
    <row r="62" ht="15.75" customHeight="1" s="44"/>
    <row r="63" ht="15.75" customHeight="1" s="44"/>
    <row r="64" ht="15.75" customHeight="1" s="44"/>
    <row r="65" ht="15.75" customHeight="1" s="44"/>
    <row r="66" ht="15.75" customHeight="1" s="44"/>
    <row r="67" ht="15.75" customHeight="1" s="44"/>
    <row r="68" ht="15.75" customHeight="1" s="44"/>
    <row r="69" ht="15.75" customHeight="1" s="44"/>
    <row r="70" ht="15.75" customHeight="1" s="44"/>
    <row r="71" ht="15.75" customHeight="1" s="44"/>
    <row r="72" ht="15.75" customHeight="1" s="44"/>
    <row r="73" ht="15.75" customHeight="1" s="44"/>
    <row r="74" ht="15.75" customHeight="1" s="44"/>
    <row r="75" ht="15.75" customHeight="1" s="44"/>
    <row r="76" ht="15.75" customHeight="1" s="44"/>
    <row r="77" ht="15.75" customHeight="1" s="44"/>
    <row r="78" ht="15.75" customHeight="1" s="44"/>
    <row r="79" ht="15.75" customHeight="1" s="44"/>
  </sheetData>
  <mergeCells count="8">
    <mergeCell ref="B13:C13"/>
    <mergeCell ref="B30:C30"/>
    <mergeCell ref="B2:C2"/>
    <mergeCell ref="B29:C29"/>
    <mergeCell ref="B7:C7"/>
    <mergeCell ref="B5:C5"/>
    <mergeCell ref="B22:C22"/>
    <mergeCell ref="B4:C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12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" customWidth="1" style="43" min="1" max="1"/>
    <col width="30" customWidth="1" style="43" min="2" max="2"/>
    <col width="18" customWidth="1" style="43" min="3" max="4"/>
    <col width="3" customWidth="1" style="43" min="5" max="5"/>
  </cols>
  <sheetData>
    <row r="1" ht="7.5" customHeight="1" s="44">
      <c r="A1" s="45" t="n"/>
      <c r="B1" s="45" t="n"/>
      <c r="C1" s="45" t="n"/>
      <c r="D1" s="45" t="n"/>
    </row>
    <row r="2" ht="31.5" customHeight="1" s="44">
      <c r="A2" s="45" t="n"/>
      <c r="B2" s="55" t="inlineStr">
        <is>
          <t>SAMPLE DATA: Cost Structure Inputs</t>
        </is>
      </c>
    </row>
    <row r="3" ht="9.75" customHeight="1" s="44">
      <c r="A3" s="45" t="n"/>
      <c r="B3" s="45" t="n"/>
      <c r="C3" s="45" t="n"/>
      <c r="D3" s="45" t="n"/>
    </row>
    <row r="4" ht="21.75" customHeight="1" s="44">
      <c r="A4" s="45" t="n"/>
      <c r="B4" s="56" t="inlineStr">
        <is>
          <t>Assumption</t>
        </is>
      </c>
      <c r="C4" s="56" t="inlineStr">
        <is>
          <t>Value</t>
        </is>
      </c>
      <c r="D4" s="56" t="inlineStr">
        <is>
          <t>Notes</t>
        </is>
      </c>
    </row>
    <row r="5" ht="19.5" customHeight="1" s="44">
      <c r="A5" s="45" t="n"/>
      <c r="B5" s="52" t="inlineStr">
        <is>
          <t>Selling Price per Unit ($)</t>
        </is>
      </c>
      <c r="C5" s="57" t="n">
        <v>120</v>
      </c>
      <c r="D5" s="52" t="inlineStr">
        <is>
          <t>Price charged to end customer per unit</t>
        </is>
      </c>
    </row>
    <row r="6" ht="19.5" customHeight="1" s="44">
      <c r="A6" s="45" t="n"/>
      <c r="B6" s="53" t="inlineStr">
        <is>
          <t>Variable Cost per Unit ($)</t>
        </is>
      </c>
      <c r="C6" s="57" t="n">
        <v>68</v>
      </c>
      <c r="D6" s="53" t="inlineStr">
        <is>
          <t>Direct material + labour per unit</t>
        </is>
      </c>
    </row>
    <row r="7" ht="19.5" customHeight="1" s="44">
      <c r="A7" s="45" t="n"/>
      <c r="B7" s="52" t="inlineStr">
        <is>
          <t>Monthly Fixed Costs ($)</t>
        </is>
      </c>
      <c r="C7" s="57" t="n">
        <v>42000</v>
      </c>
      <c r="D7" s="52" t="inlineStr">
        <is>
          <t>Rent, salaries, insurance, subscriptions</t>
        </is>
      </c>
    </row>
    <row r="8" ht="19.5" customHeight="1" s="44">
      <c r="A8" s="45" t="n"/>
      <c r="B8" s="53" t="inlineStr">
        <is>
          <t>Annual Fixed Costs ($)</t>
        </is>
      </c>
      <c r="C8" s="57" t="n">
        <v>504000</v>
      </c>
      <c r="D8" s="53" t="inlineStr">
        <is>
          <t>Monthly fixed x 12</t>
        </is>
      </c>
    </row>
    <row r="9" ht="19.5" customHeight="1" s="44">
      <c r="A9" s="45" t="n"/>
      <c r="B9" s="52" t="inlineStr">
        <is>
          <t>Target Annual Profit ($)</t>
        </is>
      </c>
      <c r="C9" s="57" t="n">
        <v>120000</v>
      </c>
      <c r="D9" s="52" t="inlineStr">
        <is>
          <t>Minimum acceptable profit for the year</t>
        </is>
      </c>
    </row>
    <row r="10" ht="19.5" customHeight="1" s="44">
      <c r="A10" s="45" t="n"/>
      <c r="B10" s="53" t="inlineStr">
        <is>
          <t>Current Monthly Sales Volume</t>
        </is>
      </c>
      <c r="C10" s="58" t="n">
        <v>1200</v>
      </c>
      <c r="D10" s="53" t="inlineStr">
        <is>
          <t>Units sold in a typical month</t>
        </is>
      </c>
    </row>
    <row r="11" ht="15" customHeight="1" s="44">
      <c r="A11" s="45" t="n"/>
      <c r="B11" s="45" t="n"/>
      <c r="C11" s="45" t="n"/>
      <c r="D11" s="45" t="n"/>
    </row>
    <row r="12" ht="15" customHeight="1" s="44">
      <c r="A12" s="45" t="n"/>
      <c r="B12" s="59" t="inlineStr">
        <is>
          <t>Replace values in column C with your own figures. The Dashboard reads from its own blue input cells, not this sheet.</t>
        </is>
      </c>
    </row>
  </sheetData>
  <mergeCells count="2">
    <mergeCell ref="B12:D12"/>
    <mergeCell ref="B2:D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B2:G3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" customWidth="1" style="43" min="1" max="1"/>
    <col width="28" customWidth="1" style="43" min="2" max="2"/>
    <col width="16" customWidth="1" style="43" min="3" max="7"/>
    <col width="2" customWidth="1" style="43" min="8" max="8"/>
  </cols>
  <sheetData>
    <row r="1" ht="7.5" customHeight="1" s="44"/>
    <row r="2" ht="37.5" customHeight="1" s="44">
      <c r="B2" s="60" t="inlineStr">
        <is>
          <t>BREAK-EVEN ANALYSIS TOOL</t>
        </is>
      </c>
    </row>
    <row r="3" ht="13.5" customHeight="1" s="44">
      <c r="B3" s="61" t="inlineStr">
        <is>
          <t>Cost Structure · Contribution Margin · Break-Even Point · Scenario Modelling</t>
        </is>
      </c>
    </row>
    <row r="4" ht="18" customHeight="1" s="44"/>
    <row r="5" ht="24" customHeight="1" s="44">
      <c r="B5" s="62" t="inlineStr">
        <is>
          <t>A.  ASSUMPTIONS: Edit blue values only</t>
        </is>
      </c>
    </row>
    <row r="6" ht="19.5" customHeight="1" s="44">
      <c r="B6" s="63" t="inlineStr">
        <is>
          <t>Selling Price per Unit</t>
        </is>
      </c>
      <c r="C6" s="64" t="n">
        <v>120</v>
      </c>
      <c r="D6" s="65" t="n"/>
      <c r="E6" s="65" t="n"/>
      <c r="F6" s="65" t="n"/>
      <c r="G6" s="65" t="n"/>
    </row>
    <row r="7" ht="19.5" customHeight="1" s="44">
      <c r="B7" s="66" t="inlineStr">
        <is>
          <t>Variable Cost per Unit</t>
        </is>
      </c>
      <c r="C7" s="64" t="n">
        <v>68</v>
      </c>
      <c r="D7" s="67" t="n"/>
      <c r="E7" s="67" t="n"/>
      <c r="F7" s="67" t="n"/>
      <c r="G7" s="67" t="n"/>
    </row>
    <row r="8" ht="19.5" customHeight="1" s="44">
      <c r="B8" s="63" t="inlineStr">
        <is>
          <t>Monthly Fixed Costs</t>
        </is>
      </c>
      <c r="C8" s="68" t="n">
        <v>42000</v>
      </c>
      <c r="D8" s="65" t="n"/>
      <c r="E8" s="65" t="n"/>
      <c r="F8" s="65" t="n"/>
      <c r="G8" s="65" t="n"/>
    </row>
    <row r="9" ht="19.5" customHeight="1" s="44">
      <c r="B9" s="66" t="inlineStr">
        <is>
          <t>Annual Fixed Costs</t>
        </is>
      </c>
      <c r="C9" s="68" t="n">
        <v>504000</v>
      </c>
      <c r="D9" s="67" t="n"/>
      <c r="E9" s="67" t="n"/>
      <c r="F9" s="67" t="n"/>
      <c r="G9" s="67" t="n"/>
    </row>
    <row r="10" ht="19.5" customHeight="1" s="44">
      <c r="B10" s="63" t="inlineStr">
        <is>
          <t>Target Profit (annual)</t>
        </is>
      </c>
      <c r="C10" s="68" t="n">
        <v>120000</v>
      </c>
      <c r="D10" s="65" t="n"/>
      <c r="E10" s="65" t="n"/>
      <c r="F10" s="65" t="n"/>
      <c r="G10" s="65" t="n"/>
    </row>
    <row r="11" ht="19.5" customHeight="1" s="44">
      <c r="B11" s="66" t="inlineStr">
        <is>
          <t>Current Monthly Sales Volume</t>
        </is>
      </c>
      <c r="C11" s="69" t="n">
        <v>1200</v>
      </c>
      <c r="D11" s="67" t="n"/>
      <c r="E11" s="67" t="n"/>
      <c r="F11" s="67" t="n"/>
      <c r="G11" s="67" t="n"/>
    </row>
    <row r="12" ht="18" customHeight="1" s="44"/>
    <row r="13" ht="24" customHeight="1" s="44">
      <c r="B13" s="62" t="inlineStr">
        <is>
          <t>B.  KEY METRICS: Calculated</t>
        </is>
      </c>
    </row>
    <row r="14" ht="19.5" customHeight="1" s="44">
      <c r="B14" s="63" t="inlineStr">
        <is>
          <t>Contribution Margin per Unit</t>
        </is>
      </c>
      <c r="C14" s="70">
        <f>C6-C7</f>
        <v/>
      </c>
      <c r="D14" s="71" t="inlineStr">
        <is>
          <t>Selling price minus variable cost per unit</t>
        </is>
      </c>
      <c r="E14" s="49" t="n"/>
      <c r="F14" s="49" t="n"/>
      <c r="G14" s="72" t="n"/>
    </row>
    <row r="15" ht="19.5" customHeight="1" s="44">
      <c r="B15" s="66" t="inlineStr">
        <is>
          <t>Contribution Margin Ratio</t>
        </is>
      </c>
      <c r="C15" s="73">
        <f>IFERROR((C6-C7)/C6,0)</f>
        <v/>
      </c>
      <c r="D15" s="74" t="inlineStr">
        <is>
          <t>Revenue remaining after variable costs</t>
        </is>
      </c>
      <c r="E15" s="49" t="n"/>
      <c r="F15" s="49" t="n"/>
      <c r="G15" s="72" t="n"/>
    </row>
    <row r="16" ht="19.5" customHeight="1" s="44">
      <c r="B16" s="63" t="inlineStr">
        <is>
          <t>Monthly Break-Even (Units)</t>
        </is>
      </c>
      <c r="C16" s="75">
        <f>IFERROR(C8/(C6-C7),0)</f>
        <v/>
      </c>
      <c r="D16" s="71" t="inlineStr">
        <is>
          <t>Units needed to cover monthly fixed costs</t>
        </is>
      </c>
      <c r="E16" s="49" t="n"/>
      <c r="F16" s="49" t="n"/>
      <c r="G16" s="72" t="n"/>
    </row>
    <row r="17" ht="19.5" customHeight="1" s="44">
      <c r="B17" s="66" t="inlineStr">
        <is>
          <t>Annual Break-Even (Units)</t>
        </is>
      </c>
      <c r="C17" s="76">
        <f>IFERROR(C9/(C6-C7),0)</f>
        <v/>
      </c>
      <c r="D17" s="74" t="inlineStr">
        <is>
          <t>Units needed to cover annual fixed costs</t>
        </is>
      </c>
      <c r="E17" s="49" t="n"/>
      <c r="F17" s="49" t="n"/>
      <c r="G17" s="72" t="n"/>
    </row>
    <row r="18" ht="19.5" customHeight="1" s="44">
      <c r="B18" s="63" t="inlineStr">
        <is>
          <t>Break-Even Revenue (Annual)</t>
        </is>
      </c>
      <c r="C18" s="77">
        <f>IFERROR(C9/((C6-C7)/C6),0)</f>
        <v/>
      </c>
      <c r="D18" s="71" t="inlineStr">
        <is>
          <t>Annual revenue needed to break even</t>
        </is>
      </c>
      <c r="E18" s="49" t="n"/>
      <c r="F18" s="49" t="n"/>
      <c r="G18" s="72" t="n"/>
    </row>
    <row r="19" ht="19.5" customHeight="1" s="44">
      <c r="B19" s="66" t="inlineStr">
        <is>
          <t>Units to Hit Target Profit</t>
        </is>
      </c>
      <c r="C19" s="76">
        <f>IFERROR((C9+C10)/(C6-C7),0)</f>
        <v/>
      </c>
      <c r="D19" s="74" t="inlineStr">
        <is>
          <t>Units needed to cover costs AND target profit</t>
        </is>
      </c>
      <c r="E19" s="49" t="n"/>
      <c r="F19" s="49" t="n"/>
      <c r="G19" s="72" t="n"/>
    </row>
    <row r="20" ht="19.5" customHeight="1" s="44">
      <c r="B20" s="63" t="inlineStr">
        <is>
          <t>Revenue to Hit Target Profit</t>
        </is>
      </c>
      <c r="C20" s="77">
        <f>IFERROR(C20*(C6),0)</f>
        <v/>
      </c>
      <c r="D20" s="71" t="inlineStr">
        <is>
          <t>Revenue at target profit unit volume</t>
        </is>
      </c>
      <c r="E20" s="49" t="n"/>
      <c r="F20" s="49" t="n"/>
      <c r="G20" s="72" t="n"/>
    </row>
    <row r="21" ht="19.5" customHeight="1" s="44">
      <c r="B21" s="66" t="inlineStr">
        <is>
          <t>Current Monthly Profit / (Loss)</t>
        </is>
      </c>
      <c r="C21" s="78">
        <f>C11*(C6-C7)-C8</f>
        <v/>
      </c>
      <c r="D21" s="74" t="inlineStr">
        <is>
          <t>Based on current volume assumption</t>
        </is>
      </c>
      <c r="E21" s="49" t="n"/>
      <c r="F21" s="49" t="n"/>
      <c r="G21" s="72" t="n"/>
    </row>
    <row r="22" ht="19.5" customHeight="1" s="44">
      <c r="B22" s="63" t="inlineStr">
        <is>
          <t>Margin of Safety (Units)</t>
        </is>
      </c>
      <c r="C22" s="79">
        <f>IFERROR(C11-C15,0)</f>
        <v/>
      </c>
      <c r="D22" s="71" t="inlineStr">
        <is>
          <t>How many units above break-even currently</t>
        </is>
      </c>
      <c r="E22" s="49" t="n"/>
      <c r="F22" s="49" t="n"/>
      <c r="G22" s="72" t="n"/>
    </row>
    <row r="23" ht="19.5" customHeight="1" s="44">
      <c r="B23" s="66" t="inlineStr">
        <is>
          <t>Margin of Safety (%)</t>
        </is>
      </c>
      <c r="C23" s="73">
        <f>IFERROR((C11-C15)/C11,0)</f>
        <v/>
      </c>
      <c r="D23" s="74" t="inlineStr">
        <is>
          <t>Buffer before reaching break-even</t>
        </is>
      </c>
      <c r="E23" s="49" t="n"/>
      <c r="F23" s="49" t="n"/>
      <c r="G23" s="72" t="n"/>
    </row>
    <row r="24" ht="18" customHeight="1" s="44"/>
    <row r="25" ht="24" customHeight="1" s="44">
      <c r="B25" s="62" t="inlineStr">
        <is>
          <t>C.  VOLUME SCENARIOS</t>
        </is>
      </c>
    </row>
    <row r="26" ht="21.75" customHeight="1" s="44">
      <c r="B26" s="80" t="inlineStr">
        <is>
          <t>Monthly Units Sold</t>
        </is>
      </c>
      <c r="C26" s="80" t="inlineStr">
        <is>
          <t>Revenue ($)</t>
        </is>
      </c>
      <c r="D26" s="80" t="inlineStr">
        <is>
          <t>Variable Costs ($)</t>
        </is>
      </c>
      <c r="E26" s="80" t="inlineStr">
        <is>
          <t>Contribution ($)</t>
        </is>
      </c>
      <c r="F26" s="80" t="inlineStr">
        <is>
          <t>Profit / (Loss) ($)</t>
        </is>
      </c>
      <c r="G26" s="80" t="inlineStr">
        <is>
          <t>Status</t>
        </is>
      </c>
    </row>
    <row r="27" ht="19.5" customHeight="1" s="44">
      <c r="B27" s="81" t="n">
        <v>400</v>
      </c>
      <c r="C27" s="82">
        <f>B27*C6</f>
        <v/>
      </c>
      <c r="D27" s="82">
        <f>B27*C7</f>
        <v/>
      </c>
      <c r="E27" s="82">
        <f>B27*(C6-C7)</f>
        <v/>
      </c>
      <c r="F27" s="82">
        <f>B27*(C6-C7)-C8</f>
        <v/>
      </c>
      <c r="G27" s="83">
        <f>IF(F27&gt;=0,"Profitable","Below Break-Even")</f>
        <v/>
      </c>
    </row>
    <row r="28" ht="19.5" customHeight="1" s="44">
      <c r="B28" s="84" t="n">
        <v>600</v>
      </c>
      <c r="C28" s="85">
        <f>B28*C6</f>
        <v/>
      </c>
      <c r="D28" s="85">
        <f>B28*C7</f>
        <v/>
      </c>
      <c r="E28" s="85">
        <f>B28*(C6-C7)</f>
        <v/>
      </c>
      <c r="F28" s="85">
        <f>B28*(C6-C7)-C8</f>
        <v/>
      </c>
      <c r="G28" s="86">
        <f>IF(F28&gt;=0,"Profitable","Below Break-Even")</f>
        <v/>
      </c>
    </row>
    <row r="29" ht="19.5" customHeight="1" s="44">
      <c r="B29" s="81" t="n">
        <v>800</v>
      </c>
      <c r="C29" s="82">
        <f>B29*C6</f>
        <v/>
      </c>
      <c r="D29" s="82">
        <f>B29*C7</f>
        <v/>
      </c>
      <c r="E29" s="82">
        <f>B29*(C6-C7)</f>
        <v/>
      </c>
      <c r="F29" s="82">
        <f>B29*(C6-C7)-C8</f>
        <v/>
      </c>
      <c r="G29" s="83">
        <f>IF(F29&gt;=0,"Profitable","Below Break-Even")</f>
        <v/>
      </c>
    </row>
    <row r="30" ht="19.5" customHeight="1" s="44">
      <c r="B30" s="84" t="n">
        <v>1000</v>
      </c>
      <c r="C30" s="85">
        <f>B30*C6</f>
        <v/>
      </c>
      <c r="D30" s="85">
        <f>B30*C7</f>
        <v/>
      </c>
      <c r="E30" s="85">
        <f>B30*(C6-C7)</f>
        <v/>
      </c>
      <c r="F30" s="85">
        <f>B30*(C6-C7)-C8</f>
        <v/>
      </c>
      <c r="G30" s="86">
        <f>IF(F30&gt;=0,"Profitable","Below Break-Even")</f>
        <v/>
      </c>
    </row>
    <row r="31" ht="19.5" customHeight="1" s="44">
      <c r="B31" s="81" t="n">
        <v>1200</v>
      </c>
      <c r="C31" s="82">
        <f>B31*C6</f>
        <v/>
      </c>
      <c r="D31" s="82">
        <f>B31*C7</f>
        <v/>
      </c>
      <c r="E31" s="82">
        <f>B31*(C6-C7)</f>
        <v/>
      </c>
      <c r="F31" s="82">
        <f>B31*(C6-C7)-C8</f>
        <v/>
      </c>
      <c r="G31" s="83">
        <f>IF(F31&gt;=0,"Profitable","Below Break-Even")</f>
        <v/>
      </c>
    </row>
    <row r="32" ht="19.5" customHeight="1" s="44">
      <c r="B32" s="84" t="n">
        <v>1400</v>
      </c>
      <c r="C32" s="85">
        <f>B32*C6</f>
        <v/>
      </c>
      <c r="D32" s="85">
        <f>B32*C7</f>
        <v/>
      </c>
      <c r="E32" s="85">
        <f>B32*(C6-C7)</f>
        <v/>
      </c>
      <c r="F32" s="85">
        <f>B32*(C6-C7)-C8</f>
        <v/>
      </c>
      <c r="G32" s="86">
        <f>IF(F32&gt;=0,"Profitable","Below Break-Even")</f>
        <v/>
      </c>
    </row>
    <row r="33" ht="19.5" customHeight="1" s="44">
      <c r="B33" s="81" t="n">
        <v>1600</v>
      </c>
      <c r="C33" s="82">
        <f>B33*C6</f>
        <v/>
      </c>
      <c r="D33" s="82">
        <f>B33*C7</f>
        <v/>
      </c>
      <c r="E33" s="82">
        <f>B33*(C6-C7)</f>
        <v/>
      </c>
      <c r="F33" s="82">
        <f>B33*(C6-C7)-C8</f>
        <v/>
      </c>
      <c r="G33" s="83">
        <f>IF(F33&gt;=0,"Profitable","Below Break-Even")</f>
        <v/>
      </c>
    </row>
    <row r="34" ht="19.5" customHeight="1" s="44">
      <c r="B34" s="84" t="n">
        <v>1800</v>
      </c>
      <c r="C34" s="85">
        <f>B34*C6</f>
        <v/>
      </c>
      <c r="D34" s="85">
        <f>B34*C7</f>
        <v/>
      </c>
      <c r="E34" s="85">
        <f>B34*(C6-C7)</f>
        <v/>
      </c>
      <c r="F34" s="85">
        <f>B34*(C6-C7)-C8</f>
        <v/>
      </c>
      <c r="G34" s="86">
        <f>IF(F34&gt;=0,"Profitable","Below Break-Even")</f>
        <v/>
      </c>
    </row>
    <row r="35" ht="19.5" customHeight="1" s="44">
      <c r="B35" s="81" t="n">
        <v>2000</v>
      </c>
      <c r="C35" s="82">
        <f>B35*C6</f>
        <v/>
      </c>
      <c r="D35" s="82">
        <f>B35*C7</f>
        <v/>
      </c>
      <c r="E35" s="82">
        <f>B35*(C6-C7)</f>
        <v/>
      </c>
      <c r="F35" s="82">
        <f>B35*(C6-C7)-C8</f>
        <v/>
      </c>
      <c r="G35" s="83">
        <f>IF(F35&gt;=0,"Profitable","Below Break-Even")</f>
        <v/>
      </c>
    </row>
    <row r="36" ht="18" customHeight="1" s="44"/>
    <row r="37" ht="18" customHeight="1" s="44"/>
    <row r="38" ht="18" customHeight="1" s="44"/>
    <row r="39" ht="18" customHeight="1" s="44"/>
    <row r="40" ht="18" customHeight="1" s="44"/>
    <row r="41" ht="18" customHeight="1" s="44"/>
    <row r="42" ht="18" customHeight="1" s="44"/>
    <row r="43" ht="18" customHeight="1" s="44"/>
    <row r="44" ht="18" customHeight="1" s="44"/>
    <row r="45" ht="18" customHeight="1" s="44"/>
    <row r="46" ht="18" customHeight="1" s="44"/>
    <row r="47" ht="18" customHeight="1" s="44"/>
    <row r="48" ht="18" customHeight="1" s="44"/>
    <row r="49" ht="18" customHeight="1" s="44"/>
    <row r="50" ht="18" customHeight="1" s="44"/>
    <row r="51" ht="18" customHeight="1" s="44"/>
    <row r="52" ht="18" customHeight="1" s="44"/>
    <row r="53" ht="18" customHeight="1" s="44"/>
    <row r="54" ht="18" customHeight="1" s="44"/>
    <row r="55" ht="18" customHeight="1" s="44"/>
    <row r="56" ht="18" customHeight="1" s="44"/>
    <row r="57" ht="18" customHeight="1" s="44"/>
    <row r="58" ht="18" customHeight="1" s="44"/>
    <row r="59" ht="18" customHeight="1" s="44"/>
  </sheetData>
  <mergeCells count="15">
    <mergeCell ref="B3:G3"/>
    <mergeCell ref="B2:G2"/>
    <mergeCell ref="D18:G18"/>
    <mergeCell ref="D22:G22"/>
    <mergeCell ref="D23:G23"/>
    <mergeCell ref="D17:G17"/>
    <mergeCell ref="B5:G5"/>
    <mergeCell ref="D20:G20"/>
    <mergeCell ref="D16:G16"/>
    <mergeCell ref="D21:G21"/>
    <mergeCell ref="D15:G15"/>
    <mergeCell ref="D19:G19"/>
    <mergeCell ref="B13:G13"/>
    <mergeCell ref="D14:G14"/>
    <mergeCell ref="B25:G25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D1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sheetData>
    <row r="1" ht="15" customHeight="1" s="44">
      <c r="A1" s="45" t="inlineStr">
        <is>
          <t>Units</t>
        </is>
      </c>
      <c r="B1" s="45" t="inlineStr">
        <is>
          <t>Revenue</t>
        </is>
      </c>
      <c r="C1" s="45" t="inlineStr">
        <is>
          <t>Total Costs</t>
        </is>
      </c>
      <c r="D1" s="45" t="inlineStr">
        <is>
          <t>Profit/(Loss)</t>
        </is>
      </c>
    </row>
    <row r="2" ht="15" customHeight="1" s="44">
      <c r="A2" s="45" t="n">
        <v>400</v>
      </c>
      <c r="B2" s="45">
        <f>'Break-Even Analysis'!C26</f>
        <v/>
      </c>
      <c r="C2" s="87" t="n">
        <v>69200</v>
      </c>
      <c r="D2" s="45">
        <f>'Break-Even Analysis'!F26</f>
        <v/>
      </c>
    </row>
    <row r="3" ht="15" customHeight="1" s="44">
      <c r="A3" s="45" t="n">
        <v>600</v>
      </c>
      <c r="B3" s="87">
        <f>'Break-Even Analysis'!C27</f>
        <v/>
      </c>
      <c r="C3" s="87" t="n">
        <v>82800</v>
      </c>
      <c r="D3" s="87">
        <f>'Break-Even Analysis'!F27</f>
        <v/>
      </c>
    </row>
    <row r="4" ht="15" customHeight="1" s="44">
      <c r="A4" s="45" t="n">
        <v>800</v>
      </c>
      <c r="B4" s="87">
        <f>'Break-Even Analysis'!C28</f>
        <v/>
      </c>
      <c r="C4" s="87" t="n">
        <v>96400</v>
      </c>
      <c r="D4" s="87">
        <f>'Break-Even Analysis'!F28</f>
        <v/>
      </c>
    </row>
    <row r="5" ht="15" customHeight="1" s="44">
      <c r="A5" s="45" t="n">
        <v>1000</v>
      </c>
      <c r="B5" s="87">
        <f>'Break-Even Analysis'!C29</f>
        <v/>
      </c>
      <c r="C5" s="87" t="n">
        <v>110000</v>
      </c>
      <c r="D5" s="87">
        <f>'Break-Even Analysis'!F29</f>
        <v/>
      </c>
    </row>
    <row r="6" ht="15" customHeight="1" s="44">
      <c r="A6" s="45" t="n">
        <v>1200</v>
      </c>
      <c r="B6" s="87">
        <f>'Break-Even Analysis'!C30</f>
        <v/>
      </c>
      <c r="C6" s="87" t="n">
        <v>123600</v>
      </c>
      <c r="D6" s="87">
        <f>'Break-Even Analysis'!F30</f>
        <v/>
      </c>
    </row>
    <row r="7" ht="15" customHeight="1" s="44">
      <c r="A7" s="45" t="n">
        <v>1400</v>
      </c>
      <c r="B7" s="87">
        <f>'Break-Even Analysis'!C31</f>
        <v/>
      </c>
      <c r="C7" s="87" t="n">
        <v>137200</v>
      </c>
      <c r="D7" s="87">
        <f>'Break-Even Analysis'!F31</f>
        <v/>
      </c>
    </row>
    <row r="8" ht="15" customHeight="1" s="44">
      <c r="A8" s="45" t="n">
        <v>1600</v>
      </c>
      <c r="B8" s="87">
        <f>'Break-Even Analysis'!C32</f>
        <v/>
      </c>
      <c r="C8" s="87" t="n">
        <v>150800</v>
      </c>
      <c r="D8" s="87">
        <f>'Break-Even Analysis'!F32</f>
        <v/>
      </c>
    </row>
    <row r="9" ht="15" customHeight="1" s="44">
      <c r="A9" s="45" t="n">
        <v>1800</v>
      </c>
      <c r="B9" s="87">
        <f>'Break-Even Analysis'!C33</f>
        <v/>
      </c>
      <c r="C9" s="87" t="n">
        <v>164400</v>
      </c>
      <c r="D9" s="87">
        <f>'Break-Even Analysis'!F33</f>
        <v/>
      </c>
    </row>
    <row r="10" ht="15" customHeight="1" s="44">
      <c r="A10" s="45" t="n">
        <v>2000</v>
      </c>
      <c r="B10" s="87">
        <f>'Break-Even Analysis'!C34</f>
        <v/>
      </c>
      <c r="C10" s="87" t="n">
        <v>178000</v>
      </c>
      <c r="D10" s="87">
        <f>'Break-Even Analysis'!F34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Dr Mohammed Ali Sharafuddin</dc:creator>
  <dc:title>Break Even Analysis</dc:title>
  <dc:description>Break Even Analysis workbook from the Marketing Decision Toolkit.</dc:description>
  <dc:subject>Marketing Decision Toolkit</dc:subject>
  <dc:language>en-US</dc:language>
  <dcterms:created xsi:type="dcterms:W3CDTF">2026-03-12T00:40:31Z</dcterms:created>
  <dcterms:modified xsi:type="dcterms:W3CDTF">2026-03-19T22:35:33Z</dcterms:modified>
  <cp:lastModifiedBy>Dr Mohammed Ali Sharafuddin</cp:lastModifiedBy>
  <cp:category>Business Analytics</cp:category>
  <cp:revision>5</cp:revision>
  <cp:keywords>marketing, excel, dashboard, decision toolkit</cp:keywords>
</cp:coreProperties>
</file>