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name="Instructions" sheetId="1" state="visible" r:id="rId1"/>
    <sheet name="Sample Data" sheetId="2" state="visible" r:id="rId2"/>
    <sheet name="CAC Dashboard" sheetId="3" state="visible" r:id="rId3"/>
  </sheets>
  <definedNames/>
  <calcPr calcId="124519" calcMode="auto" fullCalcOnLoad="1" refMode="A1" iterate="0" iterateCount="100" iterateDelta="0.0001" forceFullCalc="1"/>
</workbook>
</file>

<file path=xl/styles.xml><?xml version="1.0" encoding="utf-8"?>
<styleSheet xmlns="http://schemas.openxmlformats.org/spreadsheetml/2006/main">
  <numFmts count="3">
    <numFmt numFmtId="164" formatCode="\$#,##0"/>
    <numFmt numFmtId="165" formatCode="0.0%"/>
    <numFmt numFmtId="166" formatCode="0.0"/>
  </numFmts>
  <fonts count="2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Times New Roman"/>
      <charset val="1"/>
      <family val="0"/>
      <color theme="1"/>
      <sz val="11"/>
    </font>
    <font>
      <name val="Times New Roman"/>
      <charset val="1"/>
      <family val="0"/>
      <b val="1"/>
      <color rgb="FFFFFFFF"/>
      <sz val="18"/>
    </font>
    <font>
      <name val="Times New Roman"/>
      <charset val="1"/>
      <family val="0"/>
      <b val="1"/>
      <color rgb="FFFFFFFF"/>
      <sz val="12"/>
    </font>
    <font>
      <name val="Times New Roman"/>
      <charset val="1"/>
      <family val="0"/>
      <color rgb="FF1A1A2E"/>
      <sz val="12"/>
    </font>
    <font>
      <name val="Times New Roman"/>
      <charset val="1"/>
      <family val="0"/>
      <b val="1"/>
      <color rgb="FF1B2A4A"/>
      <sz val="12"/>
    </font>
    <font>
      <name val="Times New Roman"/>
      <charset val="1"/>
      <family val="0"/>
      <b val="1"/>
      <color rgb="FF1A1A2E"/>
      <sz val="12"/>
    </font>
    <font>
      <name val="Times New Roman"/>
      <charset val="1"/>
      <family val="0"/>
      <i val="1"/>
      <color rgb="FF1A1A2E"/>
      <sz val="12"/>
    </font>
    <font>
      <name val="Times New Roman"/>
      <charset val="1"/>
      <family val="0"/>
      <b val="1"/>
      <color rgb="FFFFFFFF"/>
      <sz val="13"/>
    </font>
    <font>
      <name val="Times New Roman"/>
      <charset val="1"/>
      <family val="0"/>
      <b val="1"/>
      <color rgb="FFFFFFFF"/>
      <sz val="9"/>
    </font>
    <font>
      <name val="Times New Roman"/>
      <charset val="1"/>
      <family val="0"/>
      <color rgb="FF1A1A2E"/>
      <sz val="10"/>
    </font>
    <font>
      <name val="Times New Roman"/>
      <charset val="1"/>
      <family val="0"/>
      <color rgb="FF0000FF"/>
      <sz val="10"/>
    </font>
    <font>
      <name val="Arial"/>
      <charset val="1"/>
      <family val="0"/>
      <b val="1"/>
      <color rgb="FFFFFFFF"/>
      <sz val="18"/>
    </font>
    <font>
      <name val="Arial"/>
      <charset val="1"/>
      <family val="0"/>
      <color rgb="FF9AAABF"/>
      <sz val="9"/>
    </font>
    <font>
      <name val="Arial"/>
      <charset val="1"/>
      <family val="0"/>
      <b val="1"/>
      <color rgb="FFAABBDD"/>
      <sz val="8"/>
    </font>
    <font>
      <name val="Arial"/>
      <charset val="1"/>
      <family val="0"/>
      <b val="1"/>
      <color rgb="FFFFFFFF"/>
      <sz val="15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1B2A4A"/>
      <sz val="9"/>
    </font>
    <font>
      <name val="Arial"/>
      <charset val="1"/>
      <family val="0"/>
      <color rgb="FF1A1A2E"/>
      <sz val="10"/>
    </font>
    <font>
      <name val="Arial"/>
      <charset val="1"/>
      <family val="0"/>
      <color rgb="FF0000FF"/>
      <sz val="10"/>
    </font>
  </fonts>
  <fills count="10">
    <fill>
      <patternFill/>
    </fill>
    <fill>
      <patternFill patternType="gray125"/>
    </fill>
    <fill>
      <patternFill patternType="solid">
        <fgColor rgb="FF1B2A4A"/>
        <bgColor rgb="FF1A1A2E"/>
      </patternFill>
    </fill>
    <fill>
      <patternFill patternType="solid">
        <fgColor rgb="FF2E5090"/>
        <bgColor rgb="FF17728A"/>
      </patternFill>
    </fill>
    <fill>
      <patternFill patternType="solid">
        <fgColor rgb="FFFFFFFF"/>
        <bgColor rgb="FFF5F7FA"/>
      </patternFill>
    </fill>
    <fill>
      <patternFill patternType="solid">
        <fgColor rgb="FFD6E4F7"/>
        <bgColor rgb="FFCCFFFF"/>
      </patternFill>
    </fill>
    <fill>
      <patternFill patternType="solid">
        <fgColor rgb="FFF5F7FA"/>
        <bgColor rgb="FFFFFFFF"/>
      </patternFill>
    </fill>
    <fill>
      <patternFill patternType="solid">
        <fgColor rgb="FF17728A"/>
        <bgColor rgb="FF008080"/>
      </patternFill>
    </fill>
    <fill>
      <patternFill patternType="solid">
        <fgColor rgb="FF1A6B3A"/>
        <bgColor rgb="FF17728A"/>
      </patternFill>
    </fill>
    <fill>
      <patternFill patternType="solid">
        <fgColor rgb="FF7B3FA0"/>
        <bgColor rgb="FF993366"/>
      </patternFill>
    </fill>
  </fills>
  <borders count="5">
    <border>
      <left/>
      <right/>
      <top/>
      <bottom/>
      <diagonal/>
    </border>
    <border>
      <left style="thin">
        <color rgb="FFC0C8D8"/>
      </left>
      <right/>
      <top style="thin">
        <color rgb="FFC0C8D8"/>
      </top>
      <bottom style="thin">
        <color rgb="FFC0C8D8"/>
      </bottom>
      <diagonal/>
    </border>
    <border>
      <left style="thin">
        <color rgb="FFC0C8D8"/>
      </left>
      <right style="thin">
        <color rgb="FFC0C8D8"/>
      </right>
      <top style="thin">
        <color rgb="FFC0C8D8"/>
      </top>
      <bottom style="thin">
        <color rgb="FFC0C8D8"/>
      </bottom>
      <diagonal/>
    </border>
    <border>
      <left/>
      <right/>
      <top style="thin">
        <color rgb="FFC0C8D8"/>
      </top>
      <bottom/>
      <diagonal/>
    </border>
    <border>
      <left/>
      <right/>
      <top style="thin">
        <color rgb="FFC0C8D8"/>
      </top>
      <bottom style="thin">
        <color rgb="FFC0C8D8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1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 wrapText="1" indent="1"/>
    </xf>
    <xf numFmtId="0" fontId="8" fillId="5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indent="1"/>
    </xf>
    <xf numFmtId="0" fontId="7" fillId="4" borderId="2" applyAlignment="1" pivotButton="0" quotePrefix="0" xfId="0">
      <alignment horizontal="left" vertical="center" indent="1"/>
    </xf>
    <xf numFmtId="0" fontId="7" fillId="6" borderId="2" applyAlignment="1" pivotButton="0" quotePrefix="0" xfId="0">
      <alignment horizontal="left" vertical="center" indent="1"/>
    </xf>
    <xf numFmtId="0" fontId="10" fillId="4" borderId="1" applyAlignment="1" pivotButton="0" quotePrefix="0" xfId="0">
      <alignment horizontal="left" vertical="center" wrapText="1" indent="1"/>
    </xf>
    <xf numFmtId="0" fontId="11" fillId="2" borderId="0" applyAlignment="1" pivotButton="0" quotePrefix="0" xfId="0">
      <alignment horizontal="left" vertical="center" indent="2"/>
    </xf>
    <xf numFmtId="0" fontId="12" fillId="3" borderId="2" applyAlignment="1" pivotButton="0" quotePrefix="0" xfId="0">
      <alignment horizontal="center" vertical="center" wrapText="1"/>
    </xf>
    <xf numFmtId="0" fontId="13" fillId="4" borderId="2" applyAlignment="1" pivotButton="0" quotePrefix="0" xfId="0">
      <alignment horizontal="left" vertical="center"/>
    </xf>
    <xf numFmtId="0" fontId="13" fillId="4" borderId="2" applyAlignment="1" pivotButton="0" quotePrefix="0" xfId="0">
      <alignment horizontal="center" vertical="center" wrapText="1"/>
    </xf>
    <xf numFmtId="164" fontId="14" fillId="4" borderId="2" applyAlignment="1" pivotButton="0" quotePrefix="0" xfId="0">
      <alignment horizontal="center" vertical="center" wrapText="1"/>
    </xf>
    <xf numFmtId="3" fontId="14" fillId="4" borderId="2" applyAlignment="1" pivotButton="0" quotePrefix="0" xfId="0">
      <alignment horizontal="center" vertical="center" wrapText="1"/>
    </xf>
    <xf numFmtId="0" fontId="13" fillId="6" borderId="2" applyAlignment="1" pivotButton="0" quotePrefix="0" xfId="0">
      <alignment horizontal="left" vertical="center"/>
    </xf>
    <xf numFmtId="0" fontId="13" fillId="6" borderId="2" applyAlignment="1" pivotButton="0" quotePrefix="0" xfId="0">
      <alignment horizontal="center" vertical="center" wrapText="1"/>
    </xf>
    <xf numFmtId="164" fontId="14" fillId="6" borderId="2" applyAlignment="1" pivotButton="0" quotePrefix="0" xfId="0">
      <alignment horizontal="center" vertical="center" wrapText="1"/>
    </xf>
    <xf numFmtId="3" fontId="14" fillId="6" borderId="2" applyAlignment="1" pivotButton="0" quotePrefix="0" xfId="0">
      <alignment horizontal="center" vertical="center" wrapText="1"/>
    </xf>
    <xf numFmtId="0" fontId="15" fillId="2" borderId="0" applyAlignment="1" pivotButton="0" quotePrefix="0" xfId="0">
      <alignment horizontal="center" vertical="center" wrapText="1"/>
    </xf>
    <xf numFmtId="0" fontId="16" fillId="2" borderId="0" applyAlignment="1" pivotButton="0" quotePrefix="0" xfId="0">
      <alignment horizontal="center" vertical="center" wrapText="1"/>
    </xf>
    <xf numFmtId="0" fontId="17" fillId="3" borderId="0" applyAlignment="1" pivotButton="0" quotePrefix="0" xfId="0">
      <alignment horizontal="center" vertical="center" wrapText="1"/>
    </xf>
    <xf numFmtId="0" fontId="17" fillId="7" borderId="0" applyAlignment="1" pivotButton="0" quotePrefix="0" xfId="0">
      <alignment horizontal="center" vertical="center" wrapText="1"/>
    </xf>
    <xf numFmtId="0" fontId="17" fillId="8" borderId="0" applyAlignment="1" pivotButton="0" quotePrefix="0" xfId="0">
      <alignment horizontal="center" vertical="center" wrapText="1"/>
    </xf>
    <xf numFmtId="0" fontId="17" fillId="9" borderId="0" applyAlignment="1" pivotButton="0" quotePrefix="0" xfId="0">
      <alignment horizontal="center" vertical="center" wrapText="1"/>
    </xf>
    <xf numFmtId="164" fontId="18" fillId="3" borderId="0" applyAlignment="1" pivotButton="0" quotePrefix="0" xfId="0">
      <alignment horizontal="center" vertical="center" wrapText="1"/>
    </xf>
    <xf numFmtId="164" fontId="18" fillId="7" borderId="0" applyAlignment="1" pivotButton="0" quotePrefix="0" xfId="0">
      <alignment horizontal="center" vertical="center" wrapText="1"/>
    </xf>
    <xf numFmtId="3" fontId="18" fillId="8" borderId="0" applyAlignment="1" pivotButton="0" quotePrefix="0" xfId="0">
      <alignment horizontal="center" vertical="center" wrapText="1"/>
    </xf>
    <xf numFmtId="164" fontId="18" fillId="9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0" fillId="7" borderId="0" applyAlignment="1" pivotButton="0" quotePrefix="0" xfId="0">
      <alignment horizontal="general" vertical="bottom"/>
    </xf>
    <xf numFmtId="0" fontId="0" fillId="8" borderId="0" applyAlignment="1" pivotButton="0" quotePrefix="0" xfId="0">
      <alignment horizontal="general" vertical="bottom"/>
    </xf>
    <xf numFmtId="0" fontId="0" fillId="9" borderId="0" applyAlignment="1" pivotButton="0" quotePrefix="0" xfId="0">
      <alignment horizontal="general" vertical="bottom"/>
    </xf>
    <xf numFmtId="0" fontId="19" fillId="3" borderId="0" applyAlignment="1" pivotButton="0" quotePrefix="0" xfId="0">
      <alignment horizontal="left" vertical="center" indent="1"/>
    </xf>
    <xf numFmtId="0" fontId="20" fillId="5" borderId="2" applyAlignment="1" pivotButton="0" quotePrefix="0" xfId="0">
      <alignment horizontal="center" vertical="center" wrapText="1"/>
    </xf>
    <xf numFmtId="49" fontId="21" fillId="4" borderId="2" applyAlignment="1" pivotButton="0" quotePrefix="0" xfId="0">
      <alignment horizontal="left" vertical="center"/>
    </xf>
    <xf numFmtId="164" fontId="21" fillId="4" borderId="2" applyAlignment="1" pivotButton="0" quotePrefix="0" xfId="0">
      <alignment horizontal="center" vertical="center" wrapText="1"/>
    </xf>
    <xf numFmtId="3" fontId="21" fillId="4" borderId="2" applyAlignment="1" pivotButton="0" quotePrefix="0" xfId="0">
      <alignment horizontal="center" vertical="center" wrapText="1"/>
    </xf>
    <xf numFmtId="165" fontId="21" fillId="4" borderId="2" applyAlignment="1" pivotButton="0" quotePrefix="0" xfId="0">
      <alignment horizontal="center" vertical="center" wrapText="1"/>
    </xf>
    <xf numFmtId="49" fontId="21" fillId="6" borderId="2" applyAlignment="1" pivotButton="0" quotePrefix="0" xfId="0">
      <alignment horizontal="left" vertical="center"/>
    </xf>
    <xf numFmtId="164" fontId="21" fillId="6" borderId="2" applyAlignment="1" pivotButton="0" quotePrefix="0" xfId="0">
      <alignment horizontal="center" vertical="center" wrapText="1"/>
    </xf>
    <xf numFmtId="3" fontId="21" fillId="6" borderId="2" applyAlignment="1" pivotButton="0" quotePrefix="0" xfId="0">
      <alignment horizontal="center" vertical="center" wrapText="1"/>
    </xf>
    <xf numFmtId="165" fontId="21" fillId="6" borderId="2" applyAlignment="1" pivotButton="0" quotePrefix="0" xfId="0">
      <alignment horizontal="center" vertical="center" wrapText="1"/>
    </xf>
    <xf numFmtId="0" fontId="19" fillId="2" borderId="2" applyAlignment="1" pivotButton="0" quotePrefix="0" xfId="0">
      <alignment horizontal="left" vertical="center"/>
    </xf>
    <xf numFmtId="164" fontId="19" fillId="2" borderId="2" applyAlignment="1" pivotButton="0" quotePrefix="0" xfId="0">
      <alignment horizontal="center" vertical="center" wrapText="1"/>
    </xf>
    <xf numFmtId="3" fontId="19" fillId="2" borderId="2" applyAlignment="1" pivotButton="0" quotePrefix="0" xfId="0">
      <alignment horizontal="center" vertical="center" wrapText="1"/>
    </xf>
    <xf numFmtId="0" fontId="19" fillId="2" borderId="2" applyAlignment="1" pivotButton="0" quotePrefix="0" xfId="0">
      <alignment horizontal="center" vertical="center" wrapText="1"/>
    </xf>
    <xf numFmtId="164" fontId="22" fillId="4" borderId="2" applyAlignment="1" pivotButton="0" quotePrefix="0" xfId="0">
      <alignment horizontal="center" vertical="center" wrapText="1"/>
    </xf>
    <xf numFmtId="9" fontId="22" fillId="4" borderId="2" applyAlignment="1" pivotButton="0" quotePrefix="0" xfId="0">
      <alignment horizontal="center" vertical="center" wrapText="1"/>
    </xf>
    <xf numFmtId="166" fontId="21" fillId="4" borderId="2" applyAlignment="1" pivotButton="0" quotePrefix="0" xfId="0">
      <alignment horizontal="center" vertical="center" wrapText="1"/>
    </xf>
    <xf numFmtId="164" fontId="22" fillId="6" borderId="2" applyAlignment="1" pivotButton="0" quotePrefix="0" xfId="0">
      <alignment horizontal="center" vertical="center" wrapText="1"/>
    </xf>
    <xf numFmtId="9" fontId="22" fillId="6" borderId="2" applyAlignment="1" pivotButton="0" quotePrefix="0" xfId="0">
      <alignment horizontal="center" vertical="center" wrapText="1"/>
    </xf>
    <xf numFmtId="166" fontId="21" fillId="6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 wrapText="1" indent="1"/>
    </xf>
    <xf numFmtId="0" fontId="0" fillId="0" borderId="4" pivotButton="0" quotePrefix="0" xfId="0"/>
    <xf numFmtId="0" fontId="8" fillId="5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indent="1"/>
    </xf>
    <xf numFmtId="0" fontId="7" fillId="4" borderId="2" applyAlignment="1" pivotButton="0" quotePrefix="0" xfId="0">
      <alignment horizontal="left" vertical="center" indent="1"/>
    </xf>
    <xf numFmtId="0" fontId="7" fillId="6" borderId="2" applyAlignment="1" pivotButton="0" quotePrefix="0" xfId="0">
      <alignment horizontal="left" vertical="center" indent="1"/>
    </xf>
    <xf numFmtId="0" fontId="10" fillId="4" borderId="1" applyAlignment="1" pivotButton="0" quotePrefix="0" xfId="0">
      <alignment horizontal="left" vertical="center" wrapText="1" indent="1"/>
    </xf>
    <xf numFmtId="0" fontId="11" fillId="2" borderId="0" applyAlignment="1" pivotButton="0" quotePrefix="0" xfId="0">
      <alignment horizontal="left" vertical="center" indent="2"/>
    </xf>
    <xf numFmtId="0" fontId="12" fillId="3" borderId="2" applyAlignment="1" pivotButton="0" quotePrefix="0" xfId="0">
      <alignment horizontal="center" vertical="center" wrapText="1"/>
    </xf>
    <xf numFmtId="0" fontId="13" fillId="4" borderId="2" applyAlignment="1" pivotButton="0" quotePrefix="0" xfId="0">
      <alignment horizontal="left" vertical="center"/>
    </xf>
    <xf numFmtId="0" fontId="13" fillId="4" borderId="2" applyAlignment="1" pivotButton="0" quotePrefix="0" xfId="0">
      <alignment horizontal="center" vertical="center" wrapText="1"/>
    </xf>
    <xf numFmtId="164" fontId="14" fillId="4" borderId="2" applyAlignment="1" pivotButton="0" quotePrefix="0" xfId="0">
      <alignment horizontal="center" vertical="center" wrapText="1"/>
    </xf>
    <xf numFmtId="3" fontId="14" fillId="4" borderId="2" applyAlignment="1" pivotButton="0" quotePrefix="0" xfId="0">
      <alignment horizontal="center" vertical="center" wrapText="1"/>
    </xf>
    <xf numFmtId="0" fontId="13" fillId="6" borderId="2" applyAlignment="1" pivotButton="0" quotePrefix="0" xfId="0">
      <alignment horizontal="left" vertical="center"/>
    </xf>
    <xf numFmtId="0" fontId="13" fillId="6" borderId="2" applyAlignment="1" pivotButton="0" quotePrefix="0" xfId="0">
      <alignment horizontal="center" vertical="center" wrapText="1"/>
    </xf>
    <xf numFmtId="164" fontId="14" fillId="6" borderId="2" applyAlignment="1" pivotButton="0" quotePrefix="0" xfId="0">
      <alignment horizontal="center" vertical="center" wrapText="1"/>
    </xf>
    <xf numFmtId="3" fontId="14" fillId="6" borderId="2" applyAlignment="1" pivotButton="0" quotePrefix="0" xfId="0">
      <alignment horizontal="center" vertical="center" wrapText="1"/>
    </xf>
    <xf numFmtId="0" fontId="15" fillId="2" borderId="0" applyAlignment="1" pivotButton="0" quotePrefix="0" xfId="0">
      <alignment horizontal="center" vertical="center" wrapText="1"/>
    </xf>
    <xf numFmtId="0" fontId="16" fillId="2" borderId="0" applyAlignment="1" pivotButton="0" quotePrefix="0" xfId="0">
      <alignment horizontal="center" vertical="center" wrapText="1"/>
    </xf>
    <xf numFmtId="0" fontId="17" fillId="3" borderId="0" applyAlignment="1" pivotButton="0" quotePrefix="0" xfId="0">
      <alignment horizontal="center" vertical="center" wrapText="1"/>
    </xf>
    <xf numFmtId="0" fontId="17" fillId="7" borderId="0" applyAlignment="1" pivotButton="0" quotePrefix="0" xfId="0">
      <alignment horizontal="center" vertical="center" wrapText="1"/>
    </xf>
    <xf numFmtId="0" fontId="17" fillId="8" borderId="0" applyAlignment="1" pivotButton="0" quotePrefix="0" xfId="0">
      <alignment horizontal="center" vertical="center" wrapText="1"/>
    </xf>
    <xf numFmtId="0" fontId="17" fillId="9" borderId="0" applyAlignment="1" pivotButton="0" quotePrefix="0" xfId="0">
      <alignment horizontal="center" vertical="center" wrapText="1"/>
    </xf>
    <xf numFmtId="164" fontId="18" fillId="3" borderId="0" applyAlignment="1" pivotButton="0" quotePrefix="0" xfId="0">
      <alignment horizontal="center" vertical="center" wrapText="1"/>
    </xf>
    <xf numFmtId="164" fontId="18" fillId="7" borderId="0" applyAlignment="1" pivotButton="0" quotePrefix="0" xfId="0">
      <alignment horizontal="center" vertical="center" wrapText="1"/>
    </xf>
    <xf numFmtId="3" fontId="18" fillId="8" borderId="0" applyAlignment="1" pivotButton="0" quotePrefix="0" xfId="0">
      <alignment horizontal="center" vertical="center" wrapText="1"/>
    </xf>
    <xf numFmtId="164" fontId="18" fillId="9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0" fillId="7" borderId="0" applyAlignment="1" pivotButton="0" quotePrefix="0" xfId="0">
      <alignment horizontal="general" vertical="bottom"/>
    </xf>
    <xf numFmtId="0" fontId="0" fillId="8" borderId="0" applyAlignment="1" pivotButton="0" quotePrefix="0" xfId="0">
      <alignment horizontal="general" vertical="bottom"/>
    </xf>
    <xf numFmtId="0" fontId="0" fillId="9" borderId="0" applyAlignment="1" pivotButton="0" quotePrefix="0" xfId="0">
      <alignment horizontal="general" vertical="bottom"/>
    </xf>
    <xf numFmtId="0" fontId="19" fillId="3" borderId="0" applyAlignment="1" pivotButton="0" quotePrefix="0" xfId="0">
      <alignment horizontal="left" vertical="center" indent="1"/>
    </xf>
    <xf numFmtId="0" fontId="20" fillId="5" borderId="2" applyAlignment="1" pivotButton="0" quotePrefix="0" xfId="0">
      <alignment horizontal="center" vertical="center" wrapText="1"/>
    </xf>
    <xf numFmtId="49" fontId="21" fillId="4" borderId="2" applyAlignment="1" pivotButton="0" quotePrefix="0" xfId="0">
      <alignment horizontal="left" vertical="center"/>
    </xf>
    <xf numFmtId="164" fontId="21" fillId="4" borderId="2" applyAlignment="1" pivotButton="0" quotePrefix="0" xfId="0">
      <alignment horizontal="center" vertical="center" wrapText="1"/>
    </xf>
    <xf numFmtId="3" fontId="21" fillId="4" borderId="2" applyAlignment="1" pivotButton="0" quotePrefix="0" xfId="0">
      <alignment horizontal="center" vertical="center" wrapText="1"/>
    </xf>
    <xf numFmtId="165" fontId="21" fillId="4" borderId="2" applyAlignment="1" pivotButton="0" quotePrefix="0" xfId="0">
      <alignment horizontal="center" vertical="center" wrapText="1"/>
    </xf>
    <xf numFmtId="49" fontId="21" fillId="6" borderId="2" applyAlignment="1" pivotButton="0" quotePrefix="0" xfId="0">
      <alignment horizontal="left" vertical="center"/>
    </xf>
    <xf numFmtId="164" fontId="21" fillId="6" borderId="2" applyAlignment="1" pivotButton="0" quotePrefix="0" xfId="0">
      <alignment horizontal="center" vertical="center" wrapText="1"/>
    </xf>
    <xf numFmtId="3" fontId="21" fillId="6" borderId="2" applyAlignment="1" pivotButton="0" quotePrefix="0" xfId="0">
      <alignment horizontal="center" vertical="center" wrapText="1"/>
    </xf>
    <xf numFmtId="165" fontId="21" fillId="6" borderId="2" applyAlignment="1" pivotButton="0" quotePrefix="0" xfId="0">
      <alignment horizontal="center" vertical="center" wrapText="1"/>
    </xf>
    <xf numFmtId="0" fontId="19" fillId="2" borderId="2" applyAlignment="1" pivotButton="0" quotePrefix="0" xfId="0">
      <alignment horizontal="left" vertical="center"/>
    </xf>
    <xf numFmtId="164" fontId="19" fillId="2" borderId="2" applyAlignment="1" pivotButton="0" quotePrefix="0" xfId="0">
      <alignment horizontal="center" vertical="center" wrapText="1"/>
    </xf>
    <xf numFmtId="3" fontId="19" fillId="2" borderId="2" applyAlignment="1" pivotButton="0" quotePrefix="0" xfId="0">
      <alignment horizontal="center" vertical="center" wrapText="1"/>
    </xf>
    <xf numFmtId="0" fontId="19" fillId="2" borderId="2" applyAlignment="1" pivotButton="0" quotePrefix="0" xfId="0">
      <alignment horizontal="center" vertical="center" wrapText="1"/>
    </xf>
    <xf numFmtId="164" fontId="22" fillId="4" borderId="2" applyAlignment="1" pivotButton="0" quotePrefix="0" xfId="0">
      <alignment horizontal="center" vertical="center" wrapText="1"/>
    </xf>
    <xf numFmtId="9" fontId="22" fillId="4" borderId="2" applyAlignment="1" pivotButton="0" quotePrefix="0" xfId="0">
      <alignment horizontal="center" vertical="center" wrapText="1"/>
    </xf>
    <xf numFmtId="166" fontId="21" fillId="4" borderId="2" applyAlignment="1" pivotButton="0" quotePrefix="0" xfId="0">
      <alignment horizontal="center" vertical="center" wrapText="1"/>
    </xf>
    <xf numFmtId="164" fontId="22" fillId="6" borderId="2" applyAlignment="1" pivotButton="0" quotePrefix="0" xfId="0">
      <alignment horizontal="center" vertical="center" wrapText="1"/>
    </xf>
    <xf numFmtId="9" fontId="22" fillId="6" borderId="2" applyAlignment="1" pivotButton="0" quotePrefix="0" xfId="0">
      <alignment horizontal="center" vertical="center" wrapText="1"/>
    </xf>
    <xf numFmtId="166" fontId="21" fillId="6" borderId="2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A6B3A"/>
      <rgbColor rgb="FF000080"/>
      <rgbColor rgb="FF808000"/>
      <rgbColor rgb="FF800080"/>
      <rgbColor rgb="FF17728A"/>
      <rgbColor rgb="FFC0C8D8"/>
      <rgbColor rgb="FF808080"/>
      <rgbColor rgb="FF9999FF"/>
      <rgbColor rgb="FF7B3FA0"/>
      <rgbColor rgb="FFF5F7FA"/>
      <rgbColor rgb="FFCCFFFF"/>
      <rgbColor rgb="FF660066"/>
      <rgbColor rgb="FFFF8080"/>
      <rgbColor rgb="FF0066CC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ABB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AAABF"/>
      <rgbColor rgb="FF003366"/>
      <rgbColor rgb="FF339966"/>
      <rgbColor rgb="FF003300"/>
      <rgbColor rgb="FF1A1A2E"/>
      <rgbColor rgb="FF993300"/>
      <rgbColor rgb="FF993366"/>
      <rgbColor rgb="FF2E5090"/>
      <rgbColor rgb="FF1B2A4A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29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" customWidth="1" style="55" min="1" max="1"/>
    <col width="28" customWidth="1" style="55" min="2" max="2"/>
    <col width="60" customWidth="1" style="55" min="3" max="3"/>
    <col width="3" customWidth="1" style="55" min="4" max="4"/>
  </cols>
  <sheetData>
    <row r="1" ht="7.5" customHeight="1" s="56">
      <c r="A1" s="57" t="n"/>
      <c r="B1" s="57" t="n"/>
      <c r="C1" s="57" t="n"/>
    </row>
    <row r="2" ht="43.5" customHeight="1" s="56">
      <c r="A2" s="57" t="n"/>
      <c r="B2" s="58" t="inlineStr">
        <is>
          <t>CUSTOMER ACQUISITION COST CALCULATOR</t>
        </is>
      </c>
    </row>
    <row r="3" ht="9.75" customHeight="1" s="56">
      <c r="A3" s="57" t="n"/>
      <c r="B3" s="57" t="n"/>
      <c r="C3" s="57" t="n"/>
    </row>
    <row r="4" ht="21.75" customHeight="1" s="56">
      <c r="A4" s="57" t="n"/>
      <c r="B4" s="59" t="inlineStr">
        <is>
          <t>PURPOSE</t>
        </is>
      </c>
    </row>
    <row r="5" ht="48" customHeight="1" s="56">
      <c r="A5" s="57" t="n"/>
      <c r="B5" s="60" t="inlineStr">
        <is>
          <t>Calculate and compare customer acquisition cost across channels. Identify the most efficient acquisition sources, track period-over-period trends, and model payback periods by channel.</t>
        </is>
      </c>
      <c r="C5" s="61" t="n"/>
    </row>
    <row r="6" ht="15.75" customHeight="1" s="56">
      <c r="A6" s="57" t="n"/>
      <c r="B6" s="57" t="n"/>
      <c r="C6" s="57" t="n"/>
    </row>
    <row r="7" ht="21.75" customHeight="1" s="56">
      <c r="A7" s="57" t="n"/>
      <c r="B7" s="59" t="inlineStr">
        <is>
          <t>SHEET GUIDE</t>
        </is>
      </c>
    </row>
    <row r="8" ht="19.5" customHeight="1" s="56">
      <c r="A8" s="57" t="n"/>
      <c r="B8" s="62" t="inlineStr">
        <is>
          <t>Sheet Name</t>
        </is>
      </c>
      <c r="C8" s="62" t="inlineStr">
        <is>
          <t>Contents</t>
        </is>
      </c>
    </row>
    <row r="9" ht="18" customHeight="1" s="56">
      <c r="A9" s="57" t="n"/>
      <c r="B9" s="63" t="inlineStr">
        <is>
          <t>Instructions</t>
        </is>
      </c>
      <c r="C9" s="64" t="inlineStr">
        <is>
          <t>This sheet. Overview, usage guide, and colour coding key.</t>
        </is>
      </c>
    </row>
    <row r="10" ht="18" customHeight="1" s="56">
      <c r="A10" s="57" t="n"/>
      <c r="B10" s="63" t="inlineStr">
        <is>
          <t>Sample Data</t>
        </is>
      </c>
      <c r="C10" s="64" t="inlineStr">
        <is>
          <t>Example spend and acquisition data for eight channels across a quarter.</t>
        </is>
      </c>
    </row>
    <row r="11" ht="18" customHeight="1" s="56">
      <c r="A11" s="57" t="n"/>
      <c r="B11" s="63" t="inlineStr">
        <is>
          <t>Dashboard</t>
        </is>
      </c>
      <c r="C11" s="64" t="inlineStr">
        <is>
          <t>Blended CAC, channel breakdown, period comparison, and payback period table.</t>
        </is>
      </c>
    </row>
    <row r="12" ht="15.75" customHeight="1" s="56">
      <c r="A12" s="57" t="n"/>
      <c r="B12" s="57" t="n"/>
      <c r="C12" s="57" t="n"/>
    </row>
    <row r="13" ht="21.75" customHeight="1" s="56">
      <c r="A13" s="57" t="n"/>
      <c r="B13" s="59" t="inlineStr">
        <is>
          <t>INPUT FIELDS</t>
        </is>
      </c>
    </row>
    <row r="14" ht="19.5" customHeight="1" s="56">
      <c r="A14" s="57" t="n"/>
      <c r="B14" s="62" t="inlineStr">
        <is>
          <t>Field</t>
        </is>
      </c>
      <c r="C14" s="62" t="inlineStr">
        <is>
          <t>Description</t>
        </is>
      </c>
    </row>
    <row r="15" ht="18" customHeight="1" s="56">
      <c r="A15" s="57" t="n"/>
      <c r="B15" s="65" t="inlineStr">
        <is>
          <t>Total Spend ($)</t>
        </is>
      </c>
      <c r="C15" s="64" t="inlineStr">
        <is>
          <t>Total marketing spend for the channel in the period.</t>
        </is>
      </c>
    </row>
    <row r="16" ht="18" customHeight="1" s="56">
      <c r="A16" s="57" t="n"/>
      <c r="B16" s="65" t="inlineStr">
        <is>
          <t>New Customers</t>
        </is>
      </c>
      <c r="C16" s="64" t="inlineStr">
        <is>
          <t>Number of new customers acquired via that channel.</t>
        </is>
      </c>
    </row>
    <row r="17" ht="18" customHeight="1" s="56">
      <c r="A17" s="57" t="n"/>
      <c r="B17" s="65" t="inlineStr">
        <is>
          <t>Prev Period CAC ($)</t>
        </is>
      </c>
      <c r="C17" s="64" t="inlineStr">
        <is>
          <t>CAC from the prior period, used to calculate the change column.</t>
        </is>
      </c>
    </row>
    <row r="18" ht="18" customHeight="1" s="56">
      <c r="A18" s="57" t="n"/>
      <c r="B18" s="65" t="inlineStr">
        <is>
          <t>Monthly ARPU ($)</t>
        </is>
      </c>
      <c r="C18" s="64" t="inlineStr">
        <is>
          <t>Average revenue per user per month, used in payback calculation.</t>
        </is>
      </c>
    </row>
    <row r="19" ht="18" customHeight="1" s="56">
      <c r="A19" s="57" t="n"/>
      <c r="B19" s="65" t="inlineStr">
        <is>
          <t>Gross Margin (%)</t>
        </is>
      </c>
      <c r="C19" s="64" t="inlineStr">
        <is>
          <t>Margin used to calculate monthly gross profit per customer.</t>
        </is>
      </c>
    </row>
    <row r="20" ht="15.75" customHeight="1" s="56">
      <c r="A20" s="57" t="n"/>
      <c r="B20" s="57" t="n"/>
      <c r="C20" s="57" t="n"/>
    </row>
    <row r="21" ht="21.75" customHeight="1" s="56">
      <c r="A21" s="57" t="n"/>
      <c r="B21" s="59" t="inlineStr">
        <is>
          <t>COLOUR CODING KEY</t>
        </is>
      </c>
    </row>
    <row r="22" ht="18" customHeight="1" s="56">
      <c r="A22" s="57" t="n"/>
      <c r="B22" s="65" t="inlineStr">
        <is>
          <t>Blue text on light blue background</t>
        </is>
      </c>
      <c r="C22" s="64" t="inlineStr">
        <is>
          <t>Editable input cell. These are the only cells you should change.</t>
        </is>
      </c>
    </row>
    <row r="23" ht="18" customHeight="1" s="56">
      <c r="A23" s="57" t="n"/>
      <c r="B23" s="65" t="inlineStr">
        <is>
          <t>Black text on white or grey background</t>
        </is>
      </c>
      <c r="C23" s="64" t="inlineStr">
        <is>
          <t>Calculated formula. Do not edit.</t>
        </is>
      </c>
    </row>
    <row r="24" ht="18" customHeight="1" s="56">
      <c r="A24" s="57" t="n"/>
      <c r="B24" s="65" t="inlineStr">
        <is>
          <t>Dark navy header</t>
        </is>
      </c>
      <c r="C24" s="64" t="inlineStr">
        <is>
          <t>Section header or title row.</t>
        </is>
      </c>
    </row>
    <row r="25" ht="18" customHeight="1" s="56">
      <c r="A25" s="57" t="n"/>
      <c r="B25" s="65" t="inlineStr">
        <is>
          <t>Mid-blue header</t>
        </is>
      </c>
      <c r="C25" s="64" t="inlineStr">
        <is>
          <t>Sub-section label row.</t>
        </is>
      </c>
    </row>
    <row r="26" ht="18" customHeight="1" s="56">
      <c r="A26" s="57" t="n"/>
      <c r="B26" s="65" t="inlineStr">
        <is>
          <t>Light blue header row</t>
        </is>
      </c>
      <c r="C26" s="64" t="inlineStr">
        <is>
          <t>Column heading for a data table.</t>
        </is>
      </c>
    </row>
    <row r="27" ht="15.75" customHeight="1" s="56">
      <c r="A27" s="57" t="n"/>
      <c r="B27" s="57" t="n"/>
      <c r="C27" s="57" t="n"/>
    </row>
    <row r="28" ht="21.75" customHeight="1" s="56">
      <c r="A28" s="57" t="n"/>
      <c r="B28" s="59" t="inlineStr">
        <is>
          <t>NOTES</t>
        </is>
      </c>
    </row>
    <row r="29" ht="48" customHeight="1" s="56">
      <c r="A29" s="57" t="n"/>
      <c r="B29" s="66" t="inlineStr">
        <is>
          <t>CAC is Spend divided by New Customers. Payback Period is CAC divided by Monthly Gross Profit. A payback under 12 months is rated Good, under 18 months is Acceptable, and above 18 months is flagged for Review.</t>
        </is>
      </c>
      <c r="C29" s="61" t="n"/>
    </row>
    <row r="30" ht="15.75" customHeight="1" s="56"/>
    <row r="31" ht="15.75" customHeight="1" s="56"/>
    <row r="32" ht="15.75" customHeight="1" s="56"/>
    <row r="33" ht="15.75" customHeight="1" s="56"/>
    <row r="34" ht="15.75" customHeight="1" s="56"/>
    <row r="35" ht="15.75" customHeight="1" s="56"/>
    <row r="36" ht="15.75" customHeight="1" s="56"/>
    <row r="37" ht="15.75" customHeight="1" s="56"/>
    <row r="38" ht="15.75" customHeight="1" s="56"/>
    <row r="39" ht="15.75" customHeight="1" s="56"/>
    <row r="40" ht="15.75" customHeight="1" s="56"/>
    <row r="41" ht="15.75" customHeight="1" s="56"/>
    <row r="42" ht="15.75" customHeight="1" s="56"/>
    <row r="43" ht="15.75" customHeight="1" s="56"/>
    <row r="44" ht="15.75" customHeight="1" s="56"/>
    <row r="45" ht="15.75" customHeight="1" s="56"/>
    <row r="46" ht="15.75" customHeight="1" s="56"/>
    <row r="47" ht="15.75" customHeight="1" s="56"/>
    <row r="48" ht="15.75" customHeight="1" s="56"/>
    <row r="49" ht="15.75" customHeight="1" s="56"/>
    <row r="50" ht="15.75" customHeight="1" s="56"/>
    <row r="51" ht="15.75" customHeight="1" s="56"/>
    <row r="52" ht="15.75" customHeight="1" s="56"/>
    <row r="53" ht="15.75" customHeight="1" s="56"/>
    <row r="54" ht="15.75" customHeight="1" s="56"/>
    <row r="55" ht="15.75" customHeight="1" s="56"/>
    <row r="56" ht="15.75" customHeight="1" s="56"/>
    <row r="57" ht="15.75" customHeight="1" s="56"/>
    <row r="58" ht="15.75" customHeight="1" s="56"/>
    <row r="59" ht="15.75" customHeight="1" s="56"/>
    <row r="60" ht="15.75" customHeight="1" s="56"/>
    <row r="61" ht="15.75" customHeight="1" s="56"/>
    <row r="62" ht="15.75" customHeight="1" s="56"/>
    <row r="63" ht="15.75" customHeight="1" s="56"/>
    <row r="64" ht="15.75" customHeight="1" s="56"/>
    <row r="65" ht="15.75" customHeight="1" s="56"/>
    <row r="66" ht="15.75" customHeight="1" s="56"/>
    <row r="67" ht="15.75" customHeight="1" s="56"/>
    <row r="68" ht="15.75" customHeight="1" s="56"/>
    <row r="69" ht="15.75" customHeight="1" s="56"/>
    <row r="70" ht="15.75" customHeight="1" s="56"/>
    <row r="71" ht="15.75" customHeight="1" s="56"/>
    <row r="72" ht="15.75" customHeight="1" s="56"/>
    <row r="73" ht="15.75" customHeight="1" s="56"/>
    <row r="74" ht="15.75" customHeight="1" s="56"/>
    <row r="75" ht="15.75" customHeight="1" s="56"/>
    <row r="76" ht="15.75" customHeight="1" s="56"/>
    <row r="77" ht="15.75" customHeight="1" s="56"/>
    <row r="78" ht="15.75" customHeight="1" s="56"/>
    <row r="79" ht="15.75" customHeight="1" s="56"/>
  </sheetData>
  <mergeCells count="8">
    <mergeCell ref="B13:C13"/>
    <mergeCell ref="B21:C21"/>
    <mergeCell ref="B2:C2"/>
    <mergeCell ref="B29:C29"/>
    <mergeCell ref="B7:C7"/>
    <mergeCell ref="B5:C5"/>
    <mergeCell ref="B28:C28"/>
    <mergeCell ref="B4:C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F12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" customWidth="1" style="55" min="1" max="1"/>
    <col width="22" customWidth="1" style="55" min="2" max="2"/>
    <col width="14" customWidth="1" style="55" min="3" max="6"/>
    <col width="2" customWidth="1" style="55" min="7" max="7"/>
  </cols>
  <sheetData>
    <row r="1" ht="7.5" customHeight="1" s="56">
      <c r="A1" s="57" t="n"/>
      <c r="B1" s="57" t="n"/>
      <c r="C1" s="57" t="n"/>
      <c r="D1" s="57" t="n"/>
      <c r="E1" s="57" t="n"/>
      <c r="F1" s="57" t="n"/>
    </row>
    <row r="2" ht="31.5" customHeight="1" s="56">
      <c r="A2" s="57" t="n"/>
      <c r="B2" s="67" t="inlineStr">
        <is>
          <t>DATA INPUT: Spend &amp; Acquisition by Channel</t>
        </is>
      </c>
    </row>
    <row r="3" ht="9.75" customHeight="1" s="56">
      <c r="A3" s="57" t="n"/>
      <c r="B3" s="57" t="n"/>
      <c r="C3" s="57" t="n"/>
      <c r="D3" s="57" t="n"/>
      <c r="E3" s="57" t="n"/>
      <c r="F3" s="57" t="n"/>
    </row>
    <row r="4" ht="21.75" customHeight="1" s="56">
      <c r="A4" s="57" t="n"/>
      <c r="B4" s="68" t="inlineStr">
        <is>
          <t>Channel</t>
        </is>
      </c>
      <c r="C4" s="68" t="inlineStr">
        <is>
          <t>Quarter</t>
        </is>
      </c>
      <c r="D4" s="68" t="inlineStr">
        <is>
          <t>Total Spend ($)</t>
        </is>
      </c>
      <c r="E4" s="68" t="inlineStr">
        <is>
          <t>New Customers</t>
        </is>
      </c>
      <c r="F4" s="68" t="inlineStr">
        <is>
          <t>Prev Period CAC ($)</t>
        </is>
      </c>
    </row>
    <row r="5" ht="19.5" customHeight="1" s="56">
      <c r="A5" s="57" t="n"/>
      <c r="B5" s="69" t="inlineStr">
        <is>
          <t>Paid Search</t>
        </is>
      </c>
      <c r="C5" s="70" t="inlineStr">
        <is>
          <t>Q1 2025</t>
        </is>
      </c>
      <c r="D5" s="71" t="n">
        <v>74500</v>
      </c>
      <c r="E5" s="72" t="n">
        <v>520</v>
      </c>
      <c r="F5" s="71" t="n">
        <v>148</v>
      </c>
    </row>
    <row r="6" ht="19.5" customHeight="1" s="56">
      <c r="A6" s="57" t="n"/>
      <c r="B6" s="73" t="inlineStr">
        <is>
          <t>Social Media</t>
        </is>
      </c>
      <c r="C6" s="74" t="inlineStr">
        <is>
          <t>Q1 2025</t>
        </is>
      </c>
      <c r="D6" s="75" t="n">
        <v>58200</v>
      </c>
      <c r="E6" s="76" t="n">
        <v>318</v>
      </c>
      <c r="F6" s="75" t="n">
        <v>195</v>
      </c>
    </row>
    <row r="7" ht="19.5" customHeight="1" s="56">
      <c r="A7" s="57" t="n"/>
      <c r="B7" s="69" t="inlineStr">
        <is>
          <t>Email</t>
        </is>
      </c>
      <c r="C7" s="70" t="inlineStr">
        <is>
          <t>Q1 2025</t>
        </is>
      </c>
      <c r="D7" s="71" t="n">
        <v>10800</v>
      </c>
      <c r="E7" s="72" t="n">
        <v>810</v>
      </c>
      <c r="F7" s="71" t="n">
        <v>14</v>
      </c>
    </row>
    <row r="8" ht="19.5" customHeight="1" s="56">
      <c r="A8" s="57" t="n"/>
      <c r="B8" s="73" t="inlineStr">
        <is>
          <t>Content/SEO</t>
        </is>
      </c>
      <c r="C8" s="74" t="inlineStr">
        <is>
          <t>Q1 2025</t>
        </is>
      </c>
      <c r="D8" s="75" t="n">
        <v>28500</v>
      </c>
      <c r="E8" s="76" t="n">
        <v>192</v>
      </c>
      <c r="F8" s="75" t="n">
        <v>152</v>
      </c>
    </row>
    <row r="9" ht="19.5" customHeight="1" s="56">
      <c r="A9" s="57" t="n"/>
      <c r="B9" s="69" t="inlineStr">
        <is>
          <t>Display</t>
        </is>
      </c>
      <c r="C9" s="70" t="inlineStr">
        <is>
          <t>Q1 2025</t>
        </is>
      </c>
      <c r="D9" s="71" t="n">
        <v>23100</v>
      </c>
      <c r="E9" s="72" t="n">
        <v>55</v>
      </c>
      <c r="F9" s="71" t="n">
        <v>428</v>
      </c>
    </row>
    <row r="10" ht="19.5" customHeight="1" s="56">
      <c r="A10" s="57" t="n"/>
      <c r="B10" s="73" t="inlineStr">
        <is>
          <t>Events</t>
        </is>
      </c>
      <c r="C10" s="74" t="inlineStr">
        <is>
          <t>Q1 2025</t>
        </is>
      </c>
      <c r="D10" s="75" t="n">
        <v>44000</v>
      </c>
      <c r="E10" s="76" t="n">
        <v>178</v>
      </c>
      <c r="F10" s="75" t="n">
        <v>250</v>
      </c>
    </row>
    <row r="11" ht="19.5" customHeight="1" s="56">
      <c r="A11" s="57" t="n"/>
      <c r="B11" s="69" t="inlineStr">
        <is>
          <t>Referral</t>
        </is>
      </c>
      <c r="C11" s="70" t="inlineStr">
        <is>
          <t>Q1 2025</t>
        </is>
      </c>
      <c r="D11" s="71" t="n">
        <v>8200</v>
      </c>
      <c r="E11" s="72" t="n">
        <v>144</v>
      </c>
      <c r="F11" s="71" t="n">
        <v>58</v>
      </c>
    </row>
    <row r="12" ht="19.5" customHeight="1" s="56">
      <c r="A12" s="57" t="n"/>
      <c r="B12" s="73" t="inlineStr">
        <is>
          <t>Partnerships</t>
        </is>
      </c>
      <c r="C12" s="74" t="inlineStr">
        <is>
          <t>Q1 2025</t>
        </is>
      </c>
      <c r="D12" s="75" t="n">
        <v>16500</v>
      </c>
      <c r="E12" s="76" t="n">
        <v>98</v>
      </c>
      <c r="F12" s="75" t="n">
        <v>172</v>
      </c>
    </row>
  </sheetData>
  <mergeCells count="1">
    <mergeCell ref="B2:F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B2:I3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" customWidth="1" style="55" min="1" max="1"/>
    <col width="22" customWidth="1" style="55" min="2" max="2"/>
    <col width="13" customWidth="1" style="55" min="3" max="8"/>
    <col width="2" customWidth="1" style="55" min="9" max="9"/>
  </cols>
  <sheetData>
    <row r="1" ht="7.5" customHeight="1" s="56"/>
    <row r="2" ht="39.75" customHeight="1" s="56">
      <c r="B2" s="77" t="inlineStr">
        <is>
          <t>CUSTOMER ACQUISITION COST CALCULATOR</t>
        </is>
      </c>
    </row>
    <row r="3" ht="13.5" customHeight="1" s="56">
      <c r="B3" s="78" t="inlineStr">
        <is>
          <t>Blended &amp; Channel-Level CAC  ·  Payback Period  ·  Efficiency Benchmarks  ·  Trend Analysis</t>
        </is>
      </c>
    </row>
    <row r="4" ht="18" customHeight="1" s="56"/>
    <row r="5" ht="19.5" customHeight="1" s="56">
      <c r="B5" s="79" t="inlineStr">
        <is>
          <t>BLENDED CAC</t>
        </is>
      </c>
      <c r="D5" s="80" t="inlineStr">
        <is>
          <t>TOTAL SPEND</t>
        </is>
      </c>
      <c r="F5" s="81" t="inlineStr">
        <is>
          <t>NEW CUSTOMERS</t>
        </is>
      </c>
      <c r="H5" s="82" t="inlineStr">
        <is>
          <t>LOWEST CAC</t>
        </is>
      </c>
    </row>
    <row r="6" ht="30" customHeight="1" s="56">
      <c r="B6" s="83">
        <f>IFERROR(SUM('Sample Data'!D2:D9)/SUM('Sample Data'!E2:E9),0)</f>
        <v/>
      </c>
      <c r="D6" s="84">
        <f>SUM('Sample Data'!D2:D9)</f>
        <v/>
      </c>
      <c r="F6" s="85">
        <f>SUM('Sample Data'!E2:E9)</f>
        <v/>
      </c>
      <c r="H6" s="86">
        <f>IFERROR(minifs(G11:G18,G11:G18,"&gt;0"),0)</f>
        <v/>
      </c>
    </row>
    <row r="7" ht="19.5" customHeight="1" s="56">
      <c r="B7" s="87" t="n"/>
      <c r="D7" s="88" t="n"/>
      <c r="F7" s="89" t="n"/>
      <c r="H7" s="90" t="n"/>
    </row>
    <row r="8" ht="18" customHeight="1" s="56"/>
    <row r="9" ht="24" customHeight="1" s="56">
      <c r="B9" s="91" t="inlineStr">
        <is>
          <t>CAC BY CHANNEL</t>
        </is>
      </c>
    </row>
    <row r="10" ht="21.75" customHeight="1" s="56">
      <c r="B10" s="92" t="inlineStr">
        <is>
          <t>Channel</t>
        </is>
      </c>
      <c r="C10" s="92" t="inlineStr">
        <is>
          <t>Total Spend ($)</t>
        </is>
      </c>
      <c r="D10" s="92" t="inlineStr">
        <is>
          <t>New Customers</t>
        </is>
      </c>
      <c r="E10" s="92" t="inlineStr">
        <is>
          <t>CAC ($)</t>
        </is>
      </c>
      <c r="F10" s="92" t="inlineStr">
        <is>
          <t>Prev Period CAC ($)</t>
        </is>
      </c>
      <c r="G10" s="92" t="inlineStr">
        <is>
          <t>Change (%)</t>
        </is>
      </c>
      <c r="H10" s="92" t="inlineStr">
        <is>
          <t>vs Blended CAC</t>
        </is>
      </c>
    </row>
    <row r="11" ht="19.5" customHeight="1" s="56">
      <c r="B11" s="93" t="inlineStr">
        <is>
          <t>Paid Search</t>
        </is>
      </c>
      <c r="C11" s="94">
        <f>'Sample Data'!D2</f>
        <v/>
      </c>
      <c r="D11" s="95">
        <f>'Sample Data'!E2</f>
        <v/>
      </c>
      <c r="E11" s="94">
        <f>IFERROR(C11/D11,0)</f>
        <v/>
      </c>
      <c r="F11" s="94">
        <f>'Sample Data'!F2</f>
        <v/>
      </c>
      <c r="G11" s="96">
        <f>IFERROR((E11-F11)/F11,0)</f>
        <v/>
      </c>
      <c r="H11" s="94">
        <f>IFERROR(E11-B6,0)</f>
        <v/>
      </c>
    </row>
    <row r="12" ht="19.5" customHeight="1" s="56">
      <c r="B12" s="97" t="inlineStr">
        <is>
          <t>Social Media</t>
        </is>
      </c>
      <c r="C12" s="98">
        <f>'Sample Data'!D3</f>
        <v/>
      </c>
      <c r="D12" s="99">
        <f>'Sample Data'!E3</f>
        <v/>
      </c>
      <c r="E12" s="98">
        <f>IFERROR(C12/D12,0)</f>
        <v/>
      </c>
      <c r="F12" s="98">
        <f>'Sample Data'!F3</f>
        <v/>
      </c>
      <c r="G12" s="100">
        <f>IFERROR((E12-F12)/F12,0)</f>
        <v/>
      </c>
      <c r="H12" s="98">
        <f>IFERROR(E12-B6,0)</f>
        <v/>
      </c>
    </row>
    <row r="13" ht="19.5" customHeight="1" s="56">
      <c r="B13" s="93" t="inlineStr">
        <is>
          <t>Email</t>
        </is>
      </c>
      <c r="C13" s="94">
        <f>'Sample Data'!D4</f>
        <v/>
      </c>
      <c r="D13" s="95">
        <f>'Sample Data'!E4</f>
        <v/>
      </c>
      <c r="E13" s="94">
        <f>IFERROR(C13/D13,0)</f>
        <v/>
      </c>
      <c r="F13" s="94">
        <f>'Sample Data'!F4</f>
        <v/>
      </c>
      <c r="G13" s="96">
        <f>IFERROR((E13-F13)/F13,0)</f>
        <v/>
      </c>
      <c r="H13" s="94">
        <f>IFERROR(E13-B6,0)</f>
        <v/>
      </c>
    </row>
    <row r="14" ht="19.5" customHeight="1" s="56">
      <c r="B14" s="97" t="inlineStr">
        <is>
          <t>Content/SEO</t>
        </is>
      </c>
      <c r="C14" s="98">
        <f>'Sample Data'!D5</f>
        <v/>
      </c>
      <c r="D14" s="99">
        <f>'Sample Data'!E5</f>
        <v/>
      </c>
      <c r="E14" s="98">
        <f>IFERROR(C14/D14,0)</f>
        <v/>
      </c>
      <c r="F14" s="98">
        <f>'Sample Data'!F5</f>
        <v/>
      </c>
      <c r="G14" s="100">
        <f>IFERROR((E14-F14)/F14,0)</f>
        <v/>
      </c>
      <c r="H14" s="98">
        <f>IFERROR(E14-B6,0)</f>
        <v/>
      </c>
    </row>
    <row r="15" ht="19.5" customHeight="1" s="56">
      <c r="B15" s="93" t="inlineStr">
        <is>
          <t>Display</t>
        </is>
      </c>
      <c r="C15" s="94">
        <f>'Sample Data'!D6</f>
        <v/>
      </c>
      <c r="D15" s="95">
        <f>'Sample Data'!E6</f>
        <v/>
      </c>
      <c r="E15" s="94">
        <f>IFERROR(C15/D15,0)</f>
        <v/>
      </c>
      <c r="F15" s="94">
        <f>'Sample Data'!F6</f>
        <v/>
      </c>
      <c r="G15" s="96">
        <f>IFERROR((E15-F15)/F15,0)</f>
        <v/>
      </c>
      <c r="H15" s="94">
        <f>IFERROR(E15-B6,0)</f>
        <v/>
      </c>
    </row>
    <row r="16" ht="19.5" customHeight="1" s="56">
      <c r="B16" s="97" t="inlineStr">
        <is>
          <t>Events</t>
        </is>
      </c>
      <c r="C16" s="98">
        <f>'Sample Data'!D7</f>
        <v/>
      </c>
      <c r="D16" s="99">
        <f>'Sample Data'!E7</f>
        <v/>
      </c>
      <c r="E16" s="98">
        <f>IFERROR(C16/D16,0)</f>
        <v/>
      </c>
      <c r="F16" s="98">
        <f>'Sample Data'!F7</f>
        <v/>
      </c>
      <c r="G16" s="100">
        <f>IFERROR((E16-F16)/F16,0)</f>
        <v/>
      </c>
      <c r="H16" s="98">
        <f>IFERROR(E16-B6,0)</f>
        <v/>
      </c>
    </row>
    <row r="17" ht="19.5" customHeight="1" s="56">
      <c r="B17" s="93" t="inlineStr">
        <is>
          <t>Referral</t>
        </is>
      </c>
      <c r="C17" s="94">
        <f>'Sample Data'!D8</f>
        <v/>
      </c>
      <c r="D17" s="95">
        <f>'Sample Data'!E8</f>
        <v/>
      </c>
      <c r="E17" s="94">
        <f>IFERROR(C17/D17,0)</f>
        <v/>
      </c>
      <c r="F17" s="94">
        <f>'Sample Data'!F8</f>
        <v/>
      </c>
      <c r="G17" s="96">
        <f>IFERROR((E17-F17)/F17,0)</f>
        <v/>
      </c>
      <c r="H17" s="94">
        <f>IFERROR(E17-B6,0)</f>
        <v/>
      </c>
    </row>
    <row r="18" ht="19.5" customHeight="1" s="56">
      <c r="B18" s="97" t="inlineStr">
        <is>
          <t>Partnerships</t>
        </is>
      </c>
      <c r="C18" s="98">
        <f>'Sample Data'!D9</f>
        <v/>
      </c>
      <c r="D18" s="99">
        <f>'Sample Data'!E9</f>
        <v/>
      </c>
      <c r="E18" s="98">
        <f>IFERROR(C18/D18,0)</f>
        <v/>
      </c>
      <c r="F18" s="98">
        <f>'Sample Data'!F9</f>
        <v/>
      </c>
      <c r="G18" s="100">
        <f>IFERROR((E18-F18)/F18,0)</f>
        <v/>
      </c>
      <c r="H18" s="98">
        <f>IFERROR(E18-B6,0)</f>
        <v/>
      </c>
    </row>
    <row r="19" ht="21.75" customHeight="1" s="56">
      <c r="B19" s="101" t="inlineStr">
        <is>
          <t>TOTAL / BLENDED</t>
        </is>
      </c>
      <c r="C19" s="102">
        <f>SUM(C11:C18)</f>
        <v/>
      </c>
      <c r="D19" s="103">
        <f>SUM(D11:D18)</f>
        <v/>
      </c>
      <c r="E19" s="102">
        <f>IFERROR(C19/D19,0)</f>
        <v/>
      </c>
      <c r="F19" s="104" t="n"/>
      <c r="G19" s="104" t="n"/>
      <c r="H19" s="102" t="inlineStr">
        <is>
          <t>0</t>
        </is>
      </c>
    </row>
    <row r="20" ht="18" customHeight="1" s="56"/>
    <row r="21" ht="24" customHeight="1" s="56">
      <c r="B21" s="91" t="inlineStr">
        <is>
          <t>PAYBACK PERIOD ANALYSIS: Months to Recover CAC</t>
        </is>
      </c>
    </row>
    <row r="22" ht="21.75" customHeight="1" s="56">
      <c r="B22" s="92" t="inlineStr">
        <is>
          <t>Channel</t>
        </is>
      </c>
      <c r="C22" s="92" t="inlineStr">
        <is>
          <t>CAC ($)</t>
        </is>
      </c>
      <c r="D22" s="92" t="inlineStr">
        <is>
          <t>Monthly ARPU ($)</t>
        </is>
      </c>
      <c r="E22" s="92" t="inlineStr">
        <is>
          <t>Gross Margin (%)</t>
        </is>
      </c>
      <c r="F22" s="92" t="inlineStr">
        <is>
          <t>Monthly GP ($)</t>
        </is>
      </c>
      <c r="G22" s="92" t="inlineStr">
        <is>
          <t>Payback (months)</t>
        </is>
      </c>
      <c r="H22" s="92" t="inlineStr">
        <is>
          <t>Rating</t>
        </is>
      </c>
    </row>
    <row r="23" ht="19.5" customHeight="1" s="56">
      <c r="B23" s="93" t="inlineStr">
        <is>
          <t>Paid Search</t>
        </is>
      </c>
      <c r="C23" s="94">
        <f>E11</f>
        <v/>
      </c>
      <c r="D23" s="105" t="n">
        <v>48</v>
      </c>
      <c r="E23" s="106" t="n">
        <v>0.62</v>
      </c>
      <c r="F23" s="94">
        <f>D23*E23</f>
        <v/>
      </c>
      <c r="G23" s="107">
        <f>IFERROR(C23/F23,0)</f>
        <v/>
      </c>
      <c r="H23" s="93">
        <f>IF(G23&lt;=12,"Good",IF(G23&lt;=18,"Acceptable","Review"))</f>
        <v/>
      </c>
    </row>
    <row r="24" ht="19.5" customHeight="1" s="56">
      <c r="B24" s="97" t="inlineStr">
        <is>
          <t>Social Media</t>
        </is>
      </c>
      <c r="C24" s="98">
        <f>E12</f>
        <v/>
      </c>
      <c r="D24" s="108" t="n">
        <v>32</v>
      </c>
      <c r="E24" s="109" t="n">
        <v>0.55</v>
      </c>
      <c r="F24" s="98">
        <f>D24*E24</f>
        <v/>
      </c>
      <c r="G24" s="110">
        <f>IFERROR(C24/F24,0)</f>
        <v/>
      </c>
      <c r="H24" s="97">
        <f>IF(G24&lt;=12,"Good",IF(G24&lt;=18,"Acceptable","Review"))</f>
        <v/>
      </c>
    </row>
    <row r="25" ht="19.5" customHeight="1" s="56">
      <c r="B25" s="93" t="inlineStr">
        <is>
          <t>Email</t>
        </is>
      </c>
      <c r="C25" s="94">
        <f>E13</f>
        <v/>
      </c>
      <c r="D25" s="105" t="n">
        <v>95</v>
      </c>
      <c r="E25" s="106" t="n">
        <v>0.72</v>
      </c>
      <c r="F25" s="94">
        <f>D25*E25</f>
        <v/>
      </c>
      <c r="G25" s="107">
        <f>IFERROR(C25/F25,0)</f>
        <v/>
      </c>
      <c r="H25" s="93">
        <f>IF(G25&lt;=12,"Good",IF(G25&lt;=18,"Acceptable","Review"))</f>
        <v/>
      </c>
    </row>
    <row r="26" ht="19.5" customHeight="1" s="56">
      <c r="B26" s="97" t="inlineStr">
        <is>
          <t>Content/SEO</t>
        </is>
      </c>
      <c r="C26" s="98">
        <f>E14</f>
        <v/>
      </c>
      <c r="D26" s="108" t="n">
        <v>38</v>
      </c>
      <c r="E26" s="109" t="n">
        <v>0.68</v>
      </c>
      <c r="F26" s="98">
        <f>D26*E26</f>
        <v/>
      </c>
      <c r="G26" s="110">
        <f>IFERROR(C26/F26,0)</f>
        <v/>
      </c>
      <c r="H26" s="97">
        <f>IF(G26&lt;=12,"Good",IF(G26&lt;=18,"Acceptable","Review"))</f>
        <v/>
      </c>
    </row>
    <row r="27" ht="19.5" customHeight="1" s="56">
      <c r="B27" s="93" t="inlineStr">
        <is>
          <t>Display</t>
        </is>
      </c>
      <c r="C27" s="94">
        <f>E15</f>
        <v/>
      </c>
      <c r="D27" s="105" t="n">
        <v>12</v>
      </c>
      <c r="E27" s="106" t="n">
        <v>0.45</v>
      </c>
      <c r="F27" s="94">
        <f>D27*E27</f>
        <v/>
      </c>
      <c r="G27" s="107">
        <f>IFERROR(C27/F27,0)</f>
        <v/>
      </c>
      <c r="H27" s="93">
        <f>IF(G27&lt;=12,"Good",IF(G27&lt;=18,"Acceptable","Review"))</f>
        <v/>
      </c>
    </row>
    <row r="28" ht="19.5" customHeight="1" s="56">
      <c r="B28" s="97" t="inlineStr">
        <is>
          <t>Events</t>
        </is>
      </c>
      <c r="C28" s="98">
        <f>E16</f>
        <v/>
      </c>
      <c r="D28" s="108" t="n">
        <v>280</v>
      </c>
      <c r="E28" s="109" t="n">
        <v>0.58</v>
      </c>
      <c r="F28" s="98">
        <f>D28*E28</f>
        <v/>
      </c>
      <c r="G28" s="110">
        <f>IFERROR(C28/F28,0)</f>
        <v/>
      </c>
      <c r="H28" s="97">
        <f>IF(G28&lt;=12,"Good",IF(G28&lt;=18,"Acceptable","Review"))</f>
        <v/>
      </c>
    </row>
    <row r="29" ht="19.5" customHeight="1" s="56">
      <c r="B29" s="93" t="inlineStr">
        <is>
          <t>Referral</t>
        </is>
      </c>
      <c r="C29" s="94">
        <f>E17</f>
        <v/>
      </c>
      <c r="D29" s="105" t="n">
        <v>68</v>
      </c>
      <c r="E29" s="106" t="n">
        <v>0.7</v>
      </c>
      <c r="F29" s="94">
        <f>D29*E29</f>
        <v/>
      </c>
      <c r="G29" s="107">
        <f>IFERROR(C29/F29,0)</f>
        <v/>
      </c>
      <c r="H29" s="93">
        <f>IF(G29&lt;=12,"Good",IF(G29&lt;=18,"Acceptable","Review"))</f>
        <v/>
      </c>
    </row>
    <row r="30" ht="19.5" customHeight="1" s="56">
      <c r="B30" s="97" t="inlineStr">
        <is>
          <t>Partnerships</t>
        </is>
      </c>
      <c r="C30" s="98">
        <f>E18</f>
        <v/>
      </c>
      <c r="D30" s="108" t="n">
        <v>120</v>
      </c>
      <c r="E30" s="109" t="n">
        <v>0.6</v>
      </c>
      <c r="F30" s="98">
        <f>D30*E30</f>
        <v/>
      </c>
      <c r="G30" s="110">
        <f>IFERROR(C30/F30,0)</f>
        <v/>
      </c>
      <c r="H30" s="97">
        <f>IF(G30&lt;=12,"Good",IF(G30&lt;=18,"Acceptable","Review"))</f>
        <v/>
      </c>
    </row>
    <row r="31" ht="18" customHeight="1" s="56"/>
    <row r="32" ht="18" customHeight="1" s="56"/>
    <row r="33" ht="18" customHeight="1" s="56"/>
    <row r="34" ht="18" customHeight="1" s="56"/>
    <row r="35" ht="18" customHeight="1" s="56"/>
    <row r="36" ht="18" customHeight="1" s="56"/>
    <row r="37" ht="18" customHeight="1" s="56"/>
    <row r="38" ht="18" customHeight="1" s="56"/>
    <row r="39" ht="18" customHeight="1" s="56"/>
    <row r="40" ht="18" customHeight="1" s="56"/>
    <row r="41" ht="18" customHeight="1" s="56"/>
    <row r="42" ht="18" customHeight="1" s="56"/>
    <row r="43" ht="18" customHeight="1" s="56"/>
    <row r="44" ht="18" customHeight="1" s="56"/>
    <row r="45" ht="18" customHeight="1" s="56"/>
    <row r="46" ht="18" customHeight="1" s="56"/>
    <row r="47" ht="18" customHeight="1" s="56"/>
    <row r="48" ht="18" customHeight="1" s="56"/>
    <row r="49" ht="18" customHeight="1" s="56"/>
    <row r="50" ht="18" customHeight="1" s="56"/>
    <row r="51" ht="18" customHeight="1" s="56"/>
    <row r="52" ht="18" customHeight="1" s="56"/>
    <row r="53" ht="18" customHeight="1" s="56"/>
    <row r="54" ht="18" customHeight="1" s="56"/>
    <row r="55" ht="18" customHeight="1" s="56"/>
    <row r="56" ht="18" customHeight="1" s="56"/>
    <row r="57" ht="18" customHeight="1" s="56"/>
    <row r="58" ht="18" customHeight="1" s="56"/>
    <row r="59" ht="18" customHeight="1" s="56"/>
  </sheetData>
  <mergeCells count="16">
    <mergeCell ref="D6:E6"/>
    <mergeCell ref="B6:C6"/>
    <mergeCell ref="D7:E7"/>
    <mergeCell ref="H6:I6"/>
    <mergeCell ref="B7:C7"/>
    <mergeCell ref="B9:H9"/>
    <mergeCell ref="B5:C5"/>
    <mergeCell ref="H7:I7"/>
    <mergeCell ref="F5:G5"/>
    <mergeCell ref="D5:E5"/>
    <mergeCell ref="B21:H21"/>
    <mergeCell ref="B2:H2"/>
    <mergeCell ref="H5:I5"/>
    <mergeCell ref="F6:G6"/>
    <mergeCell ref="B3:H3"/>
    <mergeCell ref="F7:G7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Dr Mohammed Ali Sharafuddin</dc:creator>
  <dc:title>CAC Calculator</dc:title>
  <dc:description>CAC Calculator workbook from the Marketing Decision Toolkit.</dc:description>
  <dc:subject>Marketing Decision Toolkit</dc:subject>
  <dc:language>en-US</dc:language>
  <dcterms:created xsi:type="dcterms:W3CDTF">2026-03-19T21:44:24Z</dcterms:created>
  <dcterms:modified xsi:type="dcterms:W3CDTF">2026-03-19T22:35:34Z</dcterms:modified>
  <cp:lastModifiedBy>Dr Mohammed Ali Sharafuddin</cp:lastModifiedBy>
  <cp:category>Business Analytics</cp:category>
  <cp:revision>0</cp:revision>
  <cp:keywords>marketing, excel, dashboard, decision toolkit</cp:keywords>
</cp:coreProperties>
</file>