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Instructions" sheetId="1" state="visible" r:id="rId1"/>
    <sheet name="Sample Data" sheetId="2" state="visible" r:id="rId2"/>
    <sheet name="RFM Segmentation" sheetId="3" state="visible" r:id="rId3"/>
  </sheets>
  <definedNames/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0"/>
  <fonts count="2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0"/>
      <color theme="1"/>
      <sz val="11"/>
    </font>
    <font>
      <name val="Times New Roman"/>
      <charset val="1"/>
      <family val="0"/>
      <b val="1"/>
      <color rgb="FFFFFFFF"/>
      <sz val="18"/>
    </font>
    <font>
      <name val="Times New Roman"/>
      <charset val="1"/>
      <family val="0"/>
      <b val="1"/>
      <color rgb="FFFFFFFF"/>
      <sz val="12"/>
    </font>
    <font>
      <name val="Times New Roman"/>
      <charset val="1"/>
      <family val="0"/>
      <color rgb="FF1A1A2E"/>
      <sz val="12"/>
    </font>
    <font>
      <name val="Times New Roman"/>
      <charset val="1"/>
      <family val="0"/>
      <b val="1"/>
      <color rgb="FF1B2A4A"/>
      <sz val="12"/>
    </font>
    <font>
      <name val="Times New Roman"/>
      <charset val="1"/>
      <family val="0"/>
      <b val="1"/>
      <color rgb="FF1A1A2E"/>
      <sz val="12"/>
    </font>
    <font>
      <name val="Times New Roman"/>
      <charset val="1"/>
      <family val="0"/>
      <i val="1"/>
      <color rgb="FF1A1A2E"/>
      <sz val="12"/>
    </font>
    <font>
      <name val="Times New Roman"/>
      <charset val="1"/>
      <family val="0"/>
      <b val="1"/>
      <color rgb="FFFFFFFF"/>
      <sz val="14"/>
    </font>
    <font>
      <name val="Times New Roman"/>
      <charset val="1"/>
      <family val="0"/>
      <color rgb="FF0000FF"/>
      <sz val="12"/>
    </font>
    <font>
      <name val="Times New Roman"/>
      <charset val="1"/>
      <family val="0"/>
      <i val="1"/>
      <color rgb="FF6677AA"/>
      <sz val="11"/>
    </font>
    <font>
      <name val="Arial"/>
      <charset val="1"/>
      <family val="0"/>
      <b val="1"/>
      <color rgb="FFFFFFFF"/>
      <sz val="20"/>
    </font>
    <font>
      <name val="Arial"/>
      <charset val="1"/>
      <family val="0"/>
      <color rgb="FF9AAABF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B2A4A"/>
      <sz val="9"/>
    </font>
    <font>
      <name val="Arial"/>
      <charset val="1"/>
      <family val="0"/>
      <b val="1"/>
      <color rgb="FF1A1A2E"/>
      <sz val="10"/>
    </font>
    <font>
      <name val="Arial"/>
      <charset val="1"/>
      <family val="0"/>
      <color rgb="FF1A1A2E"/>
      <sz val="10"/>
    </font>
    <font>
      <name val="Arial"/>
      <charset val="1"/>
      <family val="0"/>
      <b val="1"/>
      <color rgb="FFC0392B"/>
      <sz val="10"/>
    </font>
    <font>
      <name val="Arial"/>
      <charset val="1"/>
      <family val="0"/>
      <b val="1"/>
      <color rgb="FFE67E22"/>
      <sz val="10"/>
    </font>
    <font>
      <name val="Arial"/>
      <charset val="1"/>
      <family val="0"/>
      <b val="1"/>
      <color rgb="FFC9A84C"/>
      <sz val="10"/>
    </font>
    <font>
      <name val="Arial"/>
      <charset val="1"/>
      <family val="0"/>
      <b val="1"/>
      <color rgb="FF7F8C8D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2E5090"/>
      <sz val="10"/>
    </font>
  </fonts>
  <fills count="18">
    <fill>
      <patternFill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2E5090"/>
        <bgColor rgb="FF17728A"/>
      </patternFill>
    </fill>
    <fill>
      <patternFill patternType="solid">
        <fgColor rgb="FFFFFFFF"/>
        <bgColor rgb="FFF5F7FA"/>
      </patternFill>
    </fill>
    <fill>
      <patternFill patternType="solid">
        <fgColor rgb="FFD6E4F7"/>
        <bgColor rgb="FFEEF4FF"/>
      </patternFill>
    </fill>
    <fill>
      <patternFill patternType="solid">
        <fgColor rgb="FFF5F7FA"/>
        <bgColor rgb="FFEEF4FF"/>
      </patternFill>
    </fill>
    <fill>
      <patternFill patternType="solid">
        <fgColor rgb="FFEEF4FF"/>
        <bgColor rgb="FFF5F7FA"/>
      </patternFill>
    </fill>
    <fill>
      <patternFill patternType="solid">
        <fgColor rgb="FF1A6B3A"/>
        <bgColor rgb="FF17728A"/>
      </patternFill>
    </fill>
    <fill>
      <patternFill patternType="solid">
        <fgColor rgb="FF17728A"/>
        <bgColor rgb="FF008080"/>
      </patternFill>
    </fill>
    <fill>
      <patternFill patternType="solid">
        <fgColor rgb="FF3A7BD5"/>
        <bgColor rgb="FF6677AA"/>
      </patternFill>
    </fill>
    <fill>
      <patternFill patternType="solid">
        <fgColor rgb="FF27AE60"/>
        <bgColor rgb="FF008080"/>
      </patternFill>
    </fill>
    <fill>
      <patternFill patternType="solid">
        <fgColor rgb="FFC9A84C"/>
        <bgColor rgb="FFE67E22"/>
      </patternFill>
    </fill>
    <fill>
      <patternFill patternType="solid">
        <fgColor rgb="FFE67E22"/>
        <bgColor rgb="FFC9A84C"/>
      </patternFill>
    </fill>
    <fill>
      <patternFill patternType="solid">
        <fgColor rgb="FFE74C3C"/>
        <bgColor rgb="FFC0392B"/>
      </patternFill>
    </fill>
    <fill>
      <patternFill patternType="solid">
        <fgColor rgb="FF8E44AD"/>
        <bgColor rgb="FF993366"/>
      </patternFill>
    </fill>
    <fill>
      <patternFill patternType="solid">
        <fgColor rgb="FF95A5A6"/>
        <bgColor rgb="FF9AAABF"/>
      </patternFill>
    </fill>
    <fill>
      <patternFill patternType="solid">
        <fgColor rgb="FFC0392B"/>
        <bgColor rgb="FFE74C3C"/>
      </patternFill>
    </fill>
  </fills>
  <borders count="5">
    <border>
      <left/>
      <right/>
      <top/>
      <bottom/>
      <diagonal/>
    </border>
    <border>
      <left style="thin">
        <color rgb="FFC0C8D8"/>
      </left>
      <right/>
      <top style="thin">
        <color rgb="FFC0C8D8"/>
      </top>
      <bottom style="thin">
        <color rgb="FFC0C8D8"/>
      </bottom>
      <diagonal/>
    </border>
    <border>
      <left style="thin">
        <color rgb="FFC0C8D8"/>
      </left>
      <right style="thin">
        <color rgb="FFC0C8D8"/>
      </right>
      <top style="thin">
        <color rgb="FFC0C8D8"/>
      </top>
      <bottom style="thin">
        <color rgb="FFC0C8D8"/>
      </bottom>
      <diagonal/>
    </border>
    <border>
      <left/>
      <right/>
      <top style="thin">
        <color rgb="FFC0C8D8"/>
      </top>
      <bottom/>
      <diagonal/>
    </border>
    <border>
      <left/>
      <right/>
      <top style="thin">
        <color rgb="FFC0C8D8"/>
      </top>
      <bottom style="thin">
        <color rgb="FFC0C8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1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6" fillId="3" borderId="2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left" vertical="center"/>
    </xf>
    <xf numFmtId="0" fontId="12" fillId="7" borderId="2" applyAlignment="1" pivotButton="0" quotePrefix="0" xfId="0">
      <alignment horizontal="center" vertical="center" wrapText="1"/>
    </xf>
    <xf numFmtId="3" fontId="7" fillId="4" borderId="2" applyAlignment="1" pivotButton="0" quotePrefix="0" xfId="0">
      <alignment horizontal="center" vertical="center" wrapText="1"/>
    </xf>
    <xf numFmtId="0" fontId="7" fillId="6" borderId="2" applyAlignment="1" pivotButton="0" quotePrefix="0" xfId="0">
      <alignment horizontal="left" vertical="center"/>
    </xf>
    <xf numFmtId="3" fontId="7" fillId="6" borderId="2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center" vertical="center" wrapText="1"/>
    </xf>
    <xf numFmtId="0" fontId="16" fillId="3" borderId="0" applyAlignment="1" pivotButton="0" quotePrefix="0" xfId="0">
      <alignment horizontal="left" vertical="center" indent="1"/>
    </xf>
    <xf numFmtId="0" fontId="17" fillId="5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general" vertical="bottom"/>
    </xf>
    <xf numFmtId="0" fontId="18" fillId="4" borderId="2" applyAlignment="1" pivotButton="0" quotePrefix="0" xfId="0">
      <alignment horizontal="center" vertical="center" wrapText="1"/>
    </xf>
    <xf numFmtId="0" fontId="19" fillId="4" borderId="2" applyAlignment="1" pivotButton="0" quotePrefix="0" xfId="0">
      <alignment horizontal="left" vertical="center" indent="1"/>
    </xf>
    <xf numFmtId="0" fontId="0" fillId="4" borderId="2" applyAlignment="1" pivotButton="0" quotePrefix="0" xfId="0">
      <alignment horizontal="general" vertical="bottom"/>
    </xf>
    <xf numFmtId="0" fontId="18" fillId="6" borderId="2" applyAlignment="1" pivotButton="0" quotePrefix="0" xfId="0">
      <alignment horizontal="center" vertical="center" wrapText="1"/>
    </xf>
    <xf numFmtId="0" fontId="19" fillId="6" borderId="2" applyAlignment="1" pivotButton="0" quotePrefix="0" xfId="0">
      <alignment horizontal="left" vertical="center" indent="1"/>
    </xf>
    <xf numFmtId="0" fontId="0" fillId="6" borderId="2" applyAlignment="1" pivotButton="0" quotePrefix="0" xfId="0">
      <alignment horizontal="general" vertical="bottom"/>
    </xf>
    <xf numFmtId="0" fontId="18" fillId="4" borderId="2" applyAlignment="1" pivotButton="0" quotePrefix="0" xfId="0">
      <alignment horizontal="left" vertical="center"/>
    </xf>
    <xf numFmtId="0" fontId="19" fillId="4" borderId="2" applyAlignment="1" pivotButton="0" quotePrefix="0" xfId="0">
      <alignment horizontal="center" vertical="center" wrapText="1"/>
    </xf>
    <xf numFmtId="0" fontId="20" fillId="4" borderId="2" applyAlignment="1" pivotButton="0" quotePrefix="0" xfId="0">
      <alignment horizontal="left" vertical="center"/>
    </xf>
    <xf numFmtId="0" fontId="19" fillId="8" borderId="2" applyAlignment="1" pivotButton="0" quotePrefix="0" xfId="0">
      <alignment horizontal="center" vertical="center" wrapText="1"/>
    </xf>
    <xf numFmtId="0" fontId="18" fillId="6" borderId="2" applyAlignment="1" pivotButton="0" quotePrefix="0" xfId="0">
      <alignment horizontal="left" vertical="center"/>
    </xf>
    <xf numFmtId="0" fontId="19" fillId="6" borderId="2" applyAlignment="1" pivotButton="0" quotePrefix="0" xfId="0">
      <alignment horizontal="center" vertical="center" wrapText="1"/>
    </xf>
    <xf numFmtId="0" fontId="21" fillId="6" borderId="2" applyAlignment="1" pivotButton="0" quotePrefix="0" xfId="0">
      <alignment horizontal="left" vertical="center"/>
    </xf>
    <xf numFmtId="0" fontId="19" fillId="3" borderId="2" applyAlignment="1" pivotButton="0" quotePrefix="0" xfId="0">
      <alignment horizontal="center" vertical="center" wrapText="1"/>
    </xf>
    <xf numFmtId="0" fontId="21" fillId="4" borderId="2" applyAlignment="1" pivotButton="0" quotePrefix="0" xfId="0">
      <alignment horizontal="left" vertical="center"/>
    </xf>
    <xf numFmtId="0" fontId="19" fillId="9" borderId="2" applyAlignment="1" pivotButton="0" quotePrefix="0" xfId="0">
      <alignment horizontal="center" vertical="center" wrapText="1"/>
    </xf>
    <xf numFmtId="0" fontId="22" fillId="6" borderId="2" applyAlignment="1" pivotButton="0" quotePrefix="0" xfId="0">
      <alignment horizontal="left" vertical="center"/>
    </xf>
    <xf numFmtId="0" fontId="19" fillId="10" borderId="2" applyAlignment="1" pivotButton="0" quotePrefix="0" xfId="0">
      <alignment horizontal="center" vertical="center" wrapText="1"/>
    </xf>
    <xf numFmtId="0" fontId="22" fillId="4" borderId="2" applyAlignment="1" pivotButton="0" quotePrefix="0" xfId="0">
      <alignment horizontal="left" vertical="center"/>
    </xf>
    <xf numFmtId="0" fontId="19" fillId="11" borderId="2" applyAlignment="1" pivotButton="0" quotePrefix="0" xfId="0">
      <alignment horizontal="center" vertical="center" wrapText="1"/>
    </xf>
    <xf numFmtId="0" fontId="19" fillId="12" borderId="2" applyAlignment="1" pivotButton="0" quotePrefix="0" xfId="0">
      <alignment horizontal="center" vertical="center" wrapText="1"/>
    </xf>
    <xf numFmtId="0" fontId="19" fillId="13" borderId="2" applyAlignment="1" pivotButton="0" quotePrefix="0" xfId="0">
      <alignment horizontal="center" vertical="center" wrapText="1"/>
    </xf>
    <xf numFmtId="0" fontId="20" fillId="6" borderId="2" applyAlignment="1" pivotButton="0" quotePrefix="0" xfId="0">
      <alignment horizontal="left" vertical="center"/>
    </xf>
    <xf numFmtId="0" fontId="19" fillId="14" borderId="2" applyAlignment="1" pivotButton="0" quotePrefix="0" xfId="0">
      <alignment horizontal="center" vertical="center" wrapText="1"/>
    </xf>
    <xf numFmtId="0" fontId="19" fillId="15" borderId="2" applyAlignment="1" pivotButton="0" quotePrefix="0" xfId="0">
      <alignment horizontal="center" vertical="center" wrapText="1"/>
    </xf>
    <xf numFmtId="0" fontId="23" fillId="6" borderId="2" applyAlignment="1" pivotButton="0" quotePrefix="0" xfId="0">
      <alignment horizontal="left" vertical="center"/>
    </xf>
    <xf numFmtId="0" fontId="19" fillId="16" borderId="2" applyAlignment="1" pivotButton="0" quotePrefix="0" xfId="0">
      <alignment horizontal="center" vertical="center" wrapText="1"/>
    </xf>
    <xf numFmtId="0" fontId="23" fillId="4" borderId="2" applyAlignment="1" pivotButton="0" quotePrefix="0" xfId="0">
      <alignment horizontal="left" vertical="center"/>
    </xf>
    <xf numFmtId="0" fontId="19" fillId="17" borderId="2" applyAlignment="1" pivotButton="0" quotePrefix="0" xfId="0">
      <alignment horizontal="center" vertical="center" wrapText="1"/>
    </xf>
    <xf numFmtId="0" fontId="19" fillId="4" borderId="2" applyAlignment="1" pivotButton="0" quotePrefix="0" xfId="0">
      <alignment horizontal="left" vertical="center"/>
    </xf>
    <xf numFmtId="0" fontId="24" fillId="7" borderId="2" applyAlignment="1" pivotButton="0" quotePrefix="0" xfId="0">
      <alignment horizontal="center" vertical="center" wrapText="1"/>
    </xf>
    <xf numFmtId="3" fontId="18" fillId="4" borderId="2" applyAlignment="1" pivotButton="0" quotePrefix="0" xfId="0">
      <alignment horizontal="center" vertical="center" wrapText="1"/>
    </xf>
    <xf numFmtId="0" fontId="25" fillId="4" borderId="2" applyAlignment="1" pivotButton="0" quotePrefix="0" xfId="0">
      <alignment horizontal="center" vertical="center" wrapText="1"/>
    </xf>
    <xf numFmtId="0" fontId="19" fillId="6" borderId="2" applyAlignment="1" pivotButton="0" quotePrefix="0" xfId="0">
      <alignment horizontal="left" vertical="center"/>
    </xf>
    <xf numFmtId="3" fontId="18" fillId="6" borderId="2" applyAlignment="1" pivotButton="0" quotePrefix="0" xfId="0">
      <alignment horizontal="center" vertical="center" wrapText="1"/>
    </xf>
    <xf numFmtId="0" fontId="25" fillId="6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0" fillId="0" borderId="4" pivotButton="0" quotePrefix="0" xfId="0"/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6" fillId="3" borderId="2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left" vertical="center"/>
    </xf>
    <xf numFmtId="0" fontId="12" fillId="7" borderId="2" applyAlignment="1" pivotButton="0" quotePrefix="0" xfId="0">
      <alignment horizontal="center" vertical="center" wrapText="1"/>
    </xf>
    <xf numFmtId="3" fontId="7" fillId="4" borderId="2" applyAlignment="1" pivotButton="0" quotePrefix="0" xfId="0">
      <alignment horizontal="center" vertical="center" wrapText="1"/>
    </xf>
    <xf numFmtId="0" fontId="7" fillId="6" borderId="2" applyAlignment="1" pivotButton="0" quotePrefix="0" xfId="0">
      <alignment horizontal="left" vertical="center"/>
    </xf>
    <xf numFmtId="3" fontId="7" fillId="6" borderId="2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center" vertical="center" wrapText="1"/>
    </xf>
    <xf numFmtId="0" fontId="16" fillId="3" borderId="0" applyAlignment="1" pivotButton="0" quotePrefix="0" xfId="0">
      <alignment horizontal="left" vertical="center" indent="1"/>
    </xf>
    <xf numFmtId="0" fontId="17" fillId="5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general" vertical="bottom"/>
    </xf>
    <xf numFmtId="0" fontId="18" fillId="4" borderId="2" applyAlignment="1" pivotButton="0" quotePrefix="0" xfId="0">
      <alignment horizontal="center" vertical="center" wrapText="1"/>
    </xf>
    <xf numFmtId="0" fontId="19" fillId="4" borderId="2" applyAlignment="1" pivotButton="0" quotePrefix="0" xfId="0">
      <alignment horizontal="left" vertical="center" indent="1"/>
    </xf>
    <xf numFmtId="0" fontId="0" fillId="4" borderId="2" applyAlignment="1" pivotButton="0" quotePrefix="0" xfId="0">
      <alignment horizontal="general" vertical="bottom"/>
    </xf>
    <xf numFmtId="0" fontId="18" fillId="6" borderId="2" applyAlignment="1" pivotButton="0" quotePrefix="0" xfId="0">
      <alignment horizontal="center" vertical="center" wrapText="1"/>
    </xf>
    <xf numFmtId="0" fontId="19" fillId="6" borderId="2" applyAlignment="1" pivotButton="0" quotePrefix="0" xfId="0">
      <alignment horizontal="left" vertical="center" indent="1"/>
    </xf>
    <xf numFmtId="0" fontId="0" fillId="6" borderId="2" applyAlignment="1" pivotButton="0" quotePrefix="0" xfId="0">
      <alignment horizontal="general" vertical="bottom"/>
    </xf>
    <xf numFmtId="0" fontId="18" fillId="4" borderId="2" applyAlignment="1" pivotButton="0" quotePrefix="0" xfId="0">
      <alignment horizontal="left" vertical="center"/>
    </xf>
    <xf numFmtId="0" fontId="19" fillId="4" borderId="2" applyAlignment="1" pivotButton="0" quotePrefix="0" xfId="0">
      <alignment horizontal="center" vertical="center" wrapText="1"/>
    </xf>
    <xf numFmtId="0" fontId="20" fillId="4" borderId="2" applyAlignment="1" pivotButton="0" quotePrefix="0" xfId="0">
      <alignment horizontal="left" vertical="center"/>
    </xf>
    <xf numFmtId="0" fontId="19" fillId="8" borderId="2" applyAlignment="1" pivotButton="0" quotePrefix="0" xfId="0">
      <alignment horizontal="center" vertical="center" wrapText="1"/>
    </xf>
    <xf numFmtId="0" fontId="18" fillId="6" borderId="2" applyAlignment="1" pivotButton="0" quotePrefix="0" xfId="0">
      <alignment horizontal="left" vertical="center"/>
    </xf>
    <xf numFmtId="0" fontId="19" fillId="6" borderId="2" applyAlignment="1" pivotButton="0" quotePrefix="0" xfId="0">
      <alignment horizontal="center" vertical="center" wrapText="1"/>
    </xf>
    <xf numFmtId="0" fontId="21" fillId="6" borderId="2" applyAlignment="1" pivotButton="0" quotePrefix="0" xfId="0">
      <alignment horizontal="left" vertical="center"/>
    </xf>
    <xf numFmtId="0" fontId="19" fillId="3" borderId="2" applyAlignment="1" pivotButton="0" quotePrefix="0" xfId="0">
      <alignment horizontal="center" vertical="center" wrapText="1"/>
    </xf>
    <xf numFmtId="0" fontId="21" fillId="4" borderId="2" applyAlignment="1" pivotButton="0" quotePrefix="0" xfId="0">
      <alignment horizontal="left" vertical="center"/>
    </xf>
    <xf numFmtId="0" fontId="19" fillId="9" borderId="2" applyAlignment="1" pivotButton="0" quotePrefix="0" xfId="0">
      <alignment horizontal="center" vertical="center" wrapText="1"/>
    </xf>
    <xf numFmtId="0" fontId="22" fillId="6" borderId="2" applyAlignment="1" pivotButton="0" quotePrefix="0" xfId="0">
      <alignment horizontal="left" vertical="center"/>
    </xf>
    <xf numFmtId="0" fontId="19" fillId="10" borderId="2" applyAlignment="1" pivotButton="0" quotePrefix="0" xfId="0">
      <alignment horizontal="center" vertical="center" wrapText="1"/>
    </xf>
    <xf numFmtId="0" fontId="22" fillId="4" borderId="2" applyAlignment="1" pivotButton="0" quotePrefix="0" xfId="0">
      <alignment horizontal="left" vertical="center"/>
    </xf>
    <xf numFmtId="0" fontId="19" fillId="11" borderId="2" applyAlignment="1" pivotButton="0" quotePrefix="0" xfId="0">
      <alignment horizontal="center" vertical="center" wrapText="1"/>
    </xf>
    <xf numFmtId="0" fontId="19" fillId="12" borderId="2" applyAlignment="1" pivotButton="0" quotePrefix="0" xfId="0">
      <alignment horizontal="center" vertical="center" wrapText="1"/>
    </xf>
    <xf numFmtId="0" fontId="19" fillId="13" borderId="2" applyAlignment="1" pivotButton="0" quotePrefix="0" xfId="0">
      <alignment horizontal="center" vertical="center" wrapText="1"/>
    </xf>
    <xf numFmtId="0" fontId="20" fillId="6" borderId="2" applyAlignment="1" pivotButton="0" quotePrefix="0" xfId="0">
      <alignment horizontal="left" vertical="center"/>
    </xf>
    <xf numFmtId="0" fontId="19" fillId="14" borderId="2" applyAlignment="1" pivotButton="0" quotePrefix="0" xfId="0">
      <alignment horizontal="center" vertical="center" wrapText="1"/>
    </xf>
    <xf numFmtId="0" fontId="19" fillId="15" borderId="2" applyAlignment="1" pivotButton="0" quotePrefix="0" xfId="0">
      <alignment horizontal="center" vertical="center" wrapText="1"/>
    </xf>
    <xf numFmtId="0" fontId="23" fillId="6" borderId="2" applyAlignment="1" pivotButton="0" quotePrefix="0" xfId="0">
      <alignment horizontal="left" vertical="center"/>
    </xf>
    <xf numFmtId="0" fontId="19" fillId="16" borderId="2" applyAlignment="1" pivotButton="0" quotePrefix="0" xfId="0">
      <alignment horizontal="center" vertical="center" wrapText="1"/>
    </xf>
    <xf numFmtId="0" fontId="23" fillId="4" borderId="2" applyAlignment="1" pivotButton="0" quotePrefix="0" xfId="0">
      <alignment horizontal="left" vertical="center"/>
    </xf>
    <xf numFmtId="0" fontId="19" fillId="17" borderId="2" applyAlignment="1" pivotButton="0" quotePrefix="0" xfId="0">
      <alignment horizontal="center" vertical="center" wrapText="1"/>
    </xf>
    <xf numFmtId="0" fontId="19" fillId="4" borderId="2" applyAlignment="1" pivotButton="0" quotePrefix="0" xfId="0">
      <alignment horizontal="left" vertical="center"/>
    </xf>
    <xf numFmtId="0" fontId="24" fillId="7" borderId="2" applyAlignment="1" pivotButton="0" quotePrefix="0" xfId="0">
      <alignment horizontal="center" vertical="center" wrapText="1"/>
    </xf>
    <xf numFmtId="3" fontId="18" fillId="4" borderId="2" applyAlignment="1" pivotButton="0" quotePrefix="0" xfId="0">
      <alignment horizontal="center" vertical="center" wrapText="1"/>
    </xf>
    <xf numFmtId="0" fontId="25" fillId="4" borderId="2" applyAlignment="1" pivotButton="0" quotePrefix="0" xfId="0">
      <alignment horizontal="center" vertical="center" wrapText="1"/>
    </xf>
    <xf numFmtId="0" fontId="19" fillId="6" borderId="2" applyAlignment="1" pivotButton="0" quotePrefix="0" xfId="0">
      <alignment horizontal="left" vertical="center"/>
    </xf>
    <xf numFmtId="3" fontId="18" fillId="6" borderId="2" applyAlignment="1" pivotButton="0" quotePrefix="0" xfId="0">
      <alignment horizontal="center" vertical="center" wrapText="1"/>
    </xf>
    <xf numFmtId="0" fontId="25" fillId="6" borderId="2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6B3A"/>
      <rgbColor rgb="FF000080"/>
      <rgbColor rgb="FF808000"/>
      <rgbColor rgb="FF800080"/>
      <rgbColor rgb="FF17728A"/>
      <rgbColor rgb="FFC0C8D8"/>
      <rgbColor rgb="FF7F8C8D"/>
      <rgbColor rgb="FF9AAABF"/>
      <rgbColor rgb="FF8E44AD"/>
      <rgbColor rgb="FFF5F7FA"/>
      <rgbColor rgb="FFEEF4FF"/>
      <rgbColor rgb="FF660066"/>
      <rgbColor rgb="FFE74C3C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A7BD5"/>
      <rgbColor rgb="FF33CCCC"/>
      <rgbColor rgb="FF99CC00"/>
      <rgbColor rgb="FFFFCC00"/>
      <rgbColor rgb="FFC9A84C"/>
      <rgbColor rgb="FFE67E22"/>
      <rgbColor rgb="FF6677AA"/>
      <rgbColor rgb="FF95A5A6"/>
      <rgbColor rgb="FF003366"/>
      <rgbColor rgb="FF27AE60"/>
      <rgbColor rgb="FF003300"/>
      <rgbColor rgb="FF1A1A2E"/>
      <rgbColor rgb="FFC0392B"/>
      <rgbColor rgb="FF993366"/>
      <rgbColor rgb="FF2E5090"/>
      <rgbColor rgb="FF1B2A4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60" min="1" max="1"/>
    <col width="28" customWidth="1" style="60" min="2" max="2"/>
    <col width="60" customWidth="1" style="60" min="3" max="3"/>
    <col width="3" customWidth="1" style="60" min="4" max="4"/>
  </cols>
  <sheetData>
    <row r="1" ht="7.5" customHeight="1" s="61">
      <c r="A1" s="62" t="n"/>
      <c r="B1" s="62" t="n"/>
      <c r="C1" s="62" t="n"/>
    </row>
    <row r="2" ht="43.5" customHeight="1" s="61">
      <c r="A2" s="62" t="n"/>
      <c r="B2" s="63" t="inlineStr">
        <is>
          <t>RFM CUSTOMER SEGMENTATION</t>
        </is>
      </c>
    </row>
    <row r="3" ht="9.75" customHeight="1" s="61">
      <c r="A3" s="62" t="n"/>
      <c r="B3" s="62" t="n"/>
      <c r="C3" s="62" t="n"/>
    </row>
    <row r="4" ht="21.75" customHeight="1" s="61">
      <c r="A4" s="62" t="n"/>
      <c r="B4" s="64" t="inlineStr">
        <is>
          <t>PURPOSE</t>
        </is>
      </c>
    </row>
    <row r="5" ht="48" customHeight="1" s="61">
      <c r="A5" s="62" t="n"/>
      <c r="B5" s="65" t="inlineStr">
        <is>
          <t>Score customers on Recency, Frequency, and Monetary value and assign them to one of eleven named segments. Use the action guide to prioritise retention, reactivation, or growth campaigns.</t>
        </is>
      </c>
      <c r="C5" s="66" t="n"/>
    </row>
    <row r="6" ht="15.75" customHeight="1" s="61">
      <c r="A6" s="62" t="n"/>
      <c r="B6" s="62" t="n"/>
      <c r="C6" s="62" t="n"/>
    </row>
    <row r="7" ht="21.75" customHeight="1" s="61">
      <c r="A7" s="62" t="n"/>
      <c r="B7" s="64" t="inlineStr">
        <is>
          <t>SHEET GUIDE</t>
        </is>
      </c>
    </row>
    <row r="8" ht="19.5" customHeight="1" s="61">
      <c r="A8" s="62" t="n"/>
      <c r="B8" s="67" t="inlineStr">
        <is>
          <t>Sheet Name</t>
        </is>
      </c>
      <c r="C8" s="67" t="inlineStr">
        <is>
          <t>Contents</t>
        </is>
      </c>
    </row>
    <row r="9" ht="18" customHeight="1" s="61">
      <c r="A9" s="62" t="n"/>
      <c r="B9" s="68" t="inlineStr">
        <is>
          <t>Instructions</t>
        </is>
      </c>
      <c r="C9" s="69" t="inlineStr">
        <is>
          <t>This sheet. Overview, usage guide, and colour coding key.</t>
        </is>
      </c>
    </row>
    <row r="10" ht="18" customHeight="1" s="61">
      <c r="A10" s="62" t="n"/>
      <c r="B10" s="68" t="inlineStr">
        <is>
          <t>Sample Data</t>
        </is>
      </c>
      <c r="C10" s="69" t="inlineStr">
        <is>
          <t>15 example customers with RFM scores pre-filled to demonstrate segment assignment.</t>
        </is>
      </c>
    </row>
    <row r="11" ht="18" customHeight="1" s="61">
      <c r="A11" s="62" t="n"/>
      <c r="B11" s="68" t="inlineStr">
        <is>
          <t>Dashboard</t>
        </is>
      </c>
      <c r="C11" s="69" t="inlineStr">
        <is>
          <t>Scoring guide, segment definitions with action priorities, customer scoring table, and segment count summary.</t>
        </is>
      </c>
    </row>
    <row r="12" ht="15.75" customHeight="1" s="61">
      <c r="A12" s="62" t="n"/>
      <c r="B12" s="62" t="n"/>
      <c r="C12" s="62" t="n"/>
    </row>
    <row r="13" ht="21.75" customHeight="1" s="61">
      <c r="A13" s="62" t="n"/>
      <c r="B13" s="64" t="inlineStr">
        <is>
          <t>INPUT FIELDS</t>
        </is>
      </c>
    </row>
    <row r="14" ht="19.5" customHeight="1" s="61">
      <c r="A14" s="62" t="n"/>
      <c r="B14" s="67" t="inlineStr">
        <is>
          <t>Field</t>
        </is>
      </c>
      <c r="C14" s="67" t="inlineStr">
        <is>
          <t>Description</t>
        </is>
      </c>
    </row>
    <row r="15" ht="18" customHeight="1" s="61">
      <c r="A15" s="62" t="n"/>
      <c r="B15" s="70" t="inlineStr">
        <is>
          <t>R Score (1-5)</t>
        </is>
      </c>
      <c r="C15" s="69" t="inlineStr">
        <is>
          <t>Recency score. 5 = purchased within 30 days. 1 = over 180 days ago.</t>
        </is>
      </c>
    </row>
    <row r="16" ht="18" customHeight="1" s="61">
      <c r="A16" s="62" t="n"/>
      <c r="B16" s="70" t="inlineStr">
        <is>
          <t>F Score (1-5)</t>
        </is>
      </c>
      <c r="C16" s="69" t="inlineStr">
        <is>
          <t>Frequency score. 5 = 12 or more purchases per year. 1 = 1 to 2 per year.</t>
        </is>
      </c>
    </row>
    <row r="17" ht="18" customHeight="1" s="61">
      <c r="A17" s="62" t="n"/>
      <c r="B17" s="70" t="inlineStr">
        <is>
          <t>M Score (1-5)</t>
        </is>
      </c>
      <c r="C17" s="69" t="inlineStr">
        <is>
          <t>Monetary score. 5 = annual spend of $5,000 or more. 1 = under $500.</t>
        </is>
      </c>
    </row>
    <row r="18" ht="15.75" customHeight="1" s="61">
      <c r="A18" s="62" t="n"/>
      <c r="B18" s="62" t="n"/>
      <c r="C18" s="62" t="n"/>
    </row>
    <row r="19" ht="21.75" customHeight="1" s="61">
      <c r="A19" s="62" t="n"/>
      <c r="B19" s="64" t="inlineStr">
        <is>
          <t>COLOUR CODING KEY</t>
        </is>
      </c>
    </row>
    <row r="20" ht="18" customHeight="1" s="61">
      <c r="A20" s="62" t="n"/>
      <c r="B20" s="70" t="inlineStr">
        <is>
          <t>Blue text on light blue background</t>
        </is>
      </c>
      <c r="C20" s="69" t="inlineStr">
        <is>
          <t>Editable input cell. These are the only cells you should change.</t>
        </is>
      </c>
    </row>
    <row r="21" ht="18" customHeight="1" s="61">
      <c r="A21" s="62" t="n"/>
      <c r="B21" s="70" t="inlineStr">
        <is>
          <t>Black text on white or grey background</t>
        </is>
      </c>
      <c r="C21" s="69" t="inlineStr">
        <is>
          <t>Calculated formula. Do not edit.</t>
        </is>
      </c>
    </row>
    <row r="22" ht="18" customHeight="1" s="61">
      <c r="A22" s="62" t="n"/>
      <c r="B22" s="70" t="inlineStr">
        <is>
          <t>Dark navy header</t>
        </is>
      </c>
      <c r="C22" s="69" t="inlineStr">
        <is>
          <t>Section header or title row.</t>
        </is>
      </c>
    </row>
    <row r="23" ht="18" customHeight="1" s="61">
      <c r="A23" s="62" t="n"/>
      <c r="B23" s="70" t="inlineStr">
        <is>
          <t>Mid-blue header</t>
        </is>
      </c>
      <c r="C23" s="69" t="inlineStr">
        <is>
          <t>Sub-section label row.</t>
        </is>
      </c>
    </row>
    <row r="24" ht="18" customHeight="1" s="61">
      <c r="A24" s="62" t="n"/>
      <c r="B24" s="70" t="inlineStr">
        <is>
          <t>Light blue header row</t>
        </is>
      </c>
      <c r="C24" s="69" t="inlineStr">
        <is>
          <t>Column heading for a data table.</t>
        </is>
      </c>
    </row>
    <row r="25" ht="15.75" customHeight="1" s="61">
      <c r="A25" s="62" t="n"/>
      <c r="B25" s="62" t="n"/>
      <c r="C25" s="62" t="n"/>
    </row>
    <row r="26" ht="21.75" customHeight="1" s="61">
      <c r="A26" s="62" t="n"/>
      <c r="B26" s="64" t="inlineStr">
        <is>
          <t>NOTES</t>
        </is>
      </c>
    </row>
    <row r="27" ht="48" customHeight="1" s="61">
      <c r="A27" s="62" t="n"/>
      <c r="B27" s="71" t="inlineStr">
        <is>
          <t>Segment assignment in column H is formula-driven based on the RFM total and R score. The scoring thresholds in the guide are indicative. Adjust the IF formula in column H if your business has different value bands.</t>
        </is>
      </c>
      <c r="C27" s="66" t="n"/>
    </row>
    <row r="28" ht="15.75" customHeight="1" s="61"/>
    <row r="29" ht="15.75" customHeight="1" s="61"/>
    <row r="30" ht="15.75" customHeight="1" s="61"/>
    <row r="31" ht="15.75" customHeight="1" s="61"/>
    <row r="32" ht="15.75" customHeight="1" s="61"/>
    <row r="33" ht="15.75" customHeight="1" s="61"/>
    <row r="34" ht="15.75" customHeight="1" s="61"/>
    <row r="35" ht="15.75" customHeight="1" s="61"/>
    <row r="36" ht="15.75" customHeight="1" s="61"/>
    <row r="37" ht="15.75" customHeight="1" s="61"/>
    <row r="38" ht="15.75" customHeight="1" s="61"/>
    <row r="39" ht="15.75" customHeight="1" s="61"/>
    <row r="40" ht="15.75" customHeight="1" s="61"/>
    <row r="41" ht="15.75" customHeight="1" s="61"/>
    <row r="42" ht="15.75" customHeight="1" s="61"/>
    <row r="43" ht="15.75" customHeight="1" s="61"/>
    <row r="44" ht="15.75" customHeight="1" s="61"/>
    <row r="45" ht="15.75" customHeight="1" s="61"/>
    <row r="46" ht="15.75" customHeight="1" s="61"/>
    <row r="47" ht="15.75" customHeight="1" s="61"/>
    <row r="48" ht="15.75" customHeight="1" s="61"/>
    <row r="49" ht="15.75" customHeight="1" s="61"/>
    <row r="50" ht="15.75" customHeight="1" s="61"/>
    <row r="51" ht="15.75" customHeight="1" s="61"/>
    <row r="52" ht="15.75" customHeight="1" s="61"/>
    <row r="53" ht="15.75" customHeight="1" s="61"/>
    <row r="54" ht="15.75" customHeight="1" s="61"/>
    <row r="55" ht="15.75" customHeight="1" s="61"/>
    <row r="56" ht="15.75" customHeight="1" s="61"/>
    <row r="57" ht="15.75" customHeight="1" s="61"/>
    <row r="58" ht="15.75" customHeight="1" s="61"/>
    <row r="59" ht="15.75" customHeight="1" s="61"/>
    <row r="60" ht="15.75" customHeight="1" s="61"/>
    <row r="61" ht="15.75" customHeight="1" s="61"/>
    <row r="62" ht="15.75" customHeight="1" s="61"/>
    <row r="63" ht="15.75" customHeight="1" s="61"/>
    <row r="64" ht="15.75" customHeight="1" s="61"/>
    <row r="65" ht="15.75" customHeight="1" s="61"/>
    <row r="66" ht="15.75" customHeight="1" s="61"/>
    <row r="67" ht="15.75" customHeight="1" s="61"/>
    <row r="68" ht="15.75" customHeight="1" s="61"/>
    <row r="69" ht="15.75" customHeight="1" s="61"/>
    <row r="70" ht="15.75" customHeight="1" s="61"/>
    <row r="71" ht="15.75" customHeight="1" s="61"/>
    <row r="72" ht="15.75" customHeight="1" s="61"/>
    <row r="73" ht="15.75" customHeight="1" s="61"/>
    <row r="74" ht="15.75" customHeight="1" s="61"/>
    <row r="75" ht="15.75" customHeight="1" s="61"/>
    <row r="76" ht="15.75" customHeight="1" s="61"/>
    <row r="77" ht="15.75" customHeight="1" s="61"/>
    <row r="78" ht="15.75" customHeight="1" s="61"/>
    <row r="79" ht="15.75" customHeight="1" s="61"/>
  </sheetData>
  <mergeCells count="8">
    <mergeCell ref="B13:C13"/>
    <mergeCell ref="B2:C2"/>
    <mergeCell ref="B7:C7"/>
    <mergeCell ref="B19:C19"/>
    <mergeCell ref="B5:C5"/>
    <mergeCell ref="B26:C26"/>
    <mergeCell ref="B27:C27"/>
    <mergeCell ref="B4:C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2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60" min="1" max="1"/>
    <col width="24" customWidth="1" style="60" min="2" max="2"/>
    <col width="12" customWidth="1" style="60" min="3" max="6"/>
    <col width="20" customWidth="1" style="60" min="7" max="7"/>
    <col width="3" customWidth="1" style="60" min="8" max="8"/>
  </cols>
  <sheetData>
    <row r="1" ht="7.5" customHeight="1" s="61">
      <c r="A1" s="62" t="n"/>
      <c r="B1" s="62" t="n"/>
      <c r="C1" s="62" t="n"/>
      <c r="D1" s="62" t="n"/>
      <c r="E1" s="62" t="n"/>
      <c r="F1" s="62" t="n"/>
      <c r="G1" s="62" t="n"/>
    </row>
    <row r="2" ht="31.5" customHeight="1" s="61">
      <c r="A2" s="62" t="n"/>
      <c r="B2" s="72" t="inlineStr">
        <is>
          <t>SAMPLE DATA: Customer RFM Scores</t>
        </is>
      </c>
    </row>
    <row r="3" ht="9.75" customHeight="1" s="61">
      <c r="A3" s="62" t="n"/>
      <c r="B3" s="62" t="n"/>
      <c r="C3" s="62" t="n"/>
      <c r="D3" s="62" t="n"/>
      <c r="E3" s="62" t="n"/>
      <c r="F3" s="62" t="n"/>
      <c r="G3" s="62" t="n"/>
    </row>
    <row r="4" ht="21.75" customHeight="1" s="61">
      <c r="A4" s="62" t="n"/>
      <c r="B4" s="73" t="inlineStr">
        <is>
          <t>Customer / Account</t>
        </is>
      </c>
      <c r="C4" s="73" t="inlineStr">
        <is>
          <t>R Score (1-5)</t>
        </is>
      </c>
      <c r="D4" s="73" t="inlineStr">
        <is>
          <t>F Score (1-5)</t>
        </is>
      </c>
      <c r="E4" s="73" t="inlineStr">
        <is>
          <t>M Score (1-5)</t>
        </is>
      </c>
      <c r="F4" s="73" t="inlineStr">
        <is>
          <t>RFM Total</t>
        </is>
      </c>
      <c r="G4" s="73" t="inlineStr">
        <is>
          <t>Segment</t>
        </is>
      </c>
    </row>
    <row r="5" ht="19.5" customHeight="1" s="61">
      <c r="A5" s="62" t="n"/>
      <c r="B5" s="74" t="inlineStr">
        <is>
          <t>Northgate Holdings</t>
        </is>
      </c>
      <c r="C5" s="75" t="n">
        <v>5</v>
      </c>
      <c r="D5" s="75" t="n">
        <v>5</v>
      </c>
      <c r="E5" s="75" t="n">
        <v>5</v>
      </c>
      <c r="F5" s="76" t="n">
        <v>15</v>
      </c>
      <c r="G5" s="74" t="inlineStr">
        <is>
          <t>Champions</t>
        </is>
      </c>
    </row>
    <row r="6" ht="19.5" customHeight="1" s="61">
      <c r="A6" s="62" t="n"/>
      <c r="B6" s="77" t="inlineStr">
        <is>
          <t>Meridian Group</t>
        </is>
      </c>
      <c r="C6" s="75" t="n">
        <v>4</v>
      </c>
      <c r="D6" s="75" t="n">
        <v>4</v>
      </c>
      <c r="E6" s="75" t="n">
        <v>4</v>
      </c>
      <c r="F6" s="78" t="n">
        <v>12</v>
      </c>
      <c r="G6" s="77" t="inlineStr">
        <is>
          <t>Champions</t>
        </is>
      </c>
    </row>
    <row r="7" ht="19.5" customHeight="1" s="61">
      <c r="A7" s="62" t="n"/>
      <c r="B7" s="74" t="inlineStr">
        <is>
          <t>BlueSky Logistics</t>
        </is>
      </c>
      <c r="C7" s="75" t="n">
        <v>3</v>
      </c>
      <c r="D7" s="75" t="n">
        <v>3</v>
      </c>
      <c r="E7" s="75" t="n">
        <v>3</v>
      </c>
      <c r="F7" s="76" t="n">
        <v>9</v>
      </c>
      <c r="G7" s="74" t="inlineStr">
        <is>
          <t>Potential Loyals</t>
        </is>
      </c>
    </row>
    <row r="8" ht="19.5" customHeight="1" s="61">
      <c r="A8" s="62" t="n"/>
      <c r="B8" s="77" t="inlineStr">
        <is>
          <t>Creston Tech</t>
        </is>
      </c>
      <c r="C8" s="75" t="n">
        <v>5</v>
      </c>
      <c r="D8" s="75" t="n">
        <v>1</v>
      </c>
      <c r="E8" s="75" t="n">
        <v>2</v>
      </c>
      <c r="F8" s="78" t="n">
        <v>8</v>
      </c>
      <c r="G8" s="77" t="inlineStr">
        <is>
          <t>Recent Customers</t>
        </is>
      </c>
    </row>
    <row r="9" ht="19.5" customHeight="1" s="61">
      <c r="A9" s="62" t="n"/>
      <c r="B9" s="74" t="inlineStr">
        <is>
          <t>Vantage Partners</t>
        </is>
      </c>
      <c r="C9" s="75" t="n">
        <v>2</v>
      </c>
      <c r="D9" s="75" t="n">
        <v>5</v>
      </c>
      <c r="E9" s="75" t="n">
        <v>5</v>
      </c>
      <c r="F9" s="76" t="n">
        <v>12</v>
      </c>
      <c r="G9" s="74" t="inlineStr">
        <is>
          <t>At Risk</t>
        </is>
      </c>
    </row>
    <row r="10" ht="19.5" customHeight="1" s="61">
      <c r="A10" s="62" t="n"/>
      <c r="B10" s="77" t="inlineStr">
        <is>
          <t>Aldgate Retail</t>
        </is>
      </c>
      <c r="C10" s="75" t="n">
        <v>1</v>
      </c>
      <c r="D10" s="75" t="n">
        <v>4</v>
      </c>
      <c r="E10" s="75" t="n">
        <v>5</v>
      </c>
      <c r="F10" s="78" t="n">
        <v>10</v>
      </c>
      <c r="G10" s="77" t="inlineStr">
        <is>
          <t>At Risk</t>
        </is>
      </c>
    </row>
    <row r="11" ht="19.5" customHeight="1" s="61">
      <c r="A11" s="62" t="n"/>
      <c r="B11" s="74" t="inlineStr">
        <is>
          <t>Zenith Medical</t>
        </is>
      </c>
      <c r="C11" s="75" t="n">
        <v>4</v>
      </c>
      <c r="D11" s="75" t="n">
        <v>3</v>
      </c>
      <c r="E11" s="75" t="n">
        <v>3</v>
      </c>
      <c r="F11" s="76" t="n">
        <v>10</v>
      </c>
      <c r="G11" s="74" t="inlineStr">
        <is>
          <t>Loyal Customers</t>
        </is>
      </c>
    </row>
    <row r="12" ht="19.5" customHeight="1" s="61">
      <c r="A12" s="62" t="n"/>
      <c r="B12" s="77" t="inlineStr">
        <is>
          <t>Harbor Financial</t>
        </is>
      </c>
      <c r="C12" s="75" t="n">
        <v>2</v>
      </c>
      <c r="D12" s="75" t="n">
        <v>2</v>
      </c>
      <c r="E12" s="75" t="n">
        <v>2</v>
      </c>
      <c r="F12" s="78" t="n">
        <v>6</v>
      </c>
      <c r="G12" s="77" t="inlineStr">
        <is>
          <t>Need Attention</t>
        </is>
      </c>
    </row>
    <row r="13" ht="19.5" customHeight="1" s="61">
      <c r="A13" s="62" t="n"/>
      <c r="B13" s="74" t="inlineStr">
        <is>
          <t>Summit Education</t>
        </is>
      </c>
      <c r="C13" s="75" t="n">
        <v>3</v>
      </c>
      <c r="D13" s="75" t="n">
        <v>2</v>
      </c>
      <c r="E13" s="75" t="n">
        <v>2</v>
      </c>
      <c r="F13" s="76" t="n">
        <v>7</v>
      </c>
      <c r="G13" s="74" t="inlineStr">
        <is>
          <t>Promising</t>
        </is>
      </c>
    </row>
    <row r="14" ht="19.5" customHeight="1" s="61">
      <c r="A14" s="62" t="n"/>
      <c r="B14" s="77" t="inlineStr">
        <is>
          <t>Pinnacle Realty</t>
        </is>
      </c>
      <c r="C14" s="75" t="n">
        <v>5</v>
      </c>
      <c r="D14" s="75" t="n">
        <v>4</v>
      </c>
      <c r="E14" s="75" t="n">
        <v>4</v>
      </c>
      <c r="F14" s="78" t="n">
        <v>13</v>
      </c>
      <c r="G14" s="77" t="inlineStr">
        <is>
          <t>Champions</t>
        </is>
      </c>
    </row>
    <row r="15" ht="19.5" customHeight="1" s="61">
      <c r="A15" s="62" t="n"/>
      <c r="B15" s="74" t="inlineStr">
        <is>
          <t>Eastbridge Corp</t>
        </is>
      </c>
      <c r="C15" s="75" t="n">
        <v>1</v>
      </c>
      <c r="D15" s="75" t="n">
        <v>1</v>
      </c>
      <c r="E15" s="75" t="n">
        <v>1</v>
      </c>
      <c r="F15" s="76" t="n">
        <v>3</v>
      </c>
      <c r="G15" s="74" t="inlineStr">
        <is>
          <t>Hibernating</t>
        </is>
      </c>
    </row>
    <row r="16" ht="19.5" customHeight="1" s="61">
      <c r="A16" s="62" t="n"/>
      <c r="B16" s="77" t="inlineStr">
        <is>
          <t>Arclight Systems</t>
        </is>
      </c>
      <c r="C16" s="75" t="n">
        <v>4</v>
      </c>
      <c r="D16" s="75" t="n">
        <v>5</v>
      </c>
      <c r="E16" s="75" t="n">
        <v>4</v>
      </c>
      <c r="F16" s="78" t="n">
        <v>13</v>
      </c>
      <c r="G16" s="77" t="inlineStr">
        <is>
          <t>Champions</t>
        </is>
      </c>
    </row>
    <row r="17" ht="19.5" customHeight="1" s="61">
      <c r="A17" s="62" t="n"/>
      <c r="B17" s="74" t="inlineStr">
        <is>
          <t>Clearwater Pharma</t>
        </is>
      </c>
      <c r="C17" s="75" t="n">
        <v>3</v>
      </c>
      <c r="D17" s="75" t="n">
        <v>3</v>
      </c>
      <c r="E17" s="75" t="n">
        <v>4</v>
      </c>
      <c r="F17" s="76" t="n">
        <v>10</v>
      </c>
      <c r="G17" s="74" t="inlineStr">
        <is>
          <t>Loyal Customers</t>
        </is>
      </c>
    </row>
    <row r="18" ht="19.5" customHeight="1" s="61">
      <c r="A18" s="62" t="n"/>
      <c r="B18" s="77" t="inlineStr">
        <is>
          <t>Ironwood Capital</t>
        </is>
      </c>
      <c r="C18" s="75" t="n">
        <v>1</v>
      </c>
      <c r="D18" s="75" t="n">
        <v>5</v>
      </c>
      <c r="E18" s="75" t="n">
        <v>5</v>
      </c>
      <c r="F18" s="78" t="n">
        <v>11</v>
      </c>
      <c r="G18" s="77" t="inlineStr">
        <is>
          <t>At Risk</t>
        </is>
      </c>
    </row>
    <row r="19" ht="19.5" customHeight="1" s="61">
      <c r="A19" s="62" t="n"/>
      <c r="B19" s="74" t="inlineStr">
        <is>
          <t>Solaris Energy</t>
        </is>
      </c>
      <c r="C19" s="75" t="n">
        <v>5</v>
      </c>
      <c r="D19" s="75" t="n">
        <v>2</v>
      </c>
      <c r="E19" s="75" t="n">
        <v>2</v>
      </c>
      <c r="F19" s="76" t="n">
        <v>9</v>
      </c>
      <c r="G19" s="74" t="inlineStr">
        <is>
          <t>Potential Loyals</t>
        </is>
      </c>
    </row>
    <row r="20" ht="15" customHeight="1" s="61">
      <c r="A20" s="62" t="n"/>
      <c r="B20" s="62" t="n"/>
      <c r="C20" s="62" t="n"/>
      <c r="D20" s="62" t="n"/>
      <c r="E20" s="62" t="n"/>
      <c r="F20" s="62" t="n"/>
      <c r="G20" s="62" t="n"/>
    </row>
    <row r="21" ht="15" customHeight="1" s="61">
      <c r="A21" s="62" t="n"/>
      <c r="B21" s="79" t="inlineStr">
        <is>
          <t>Copy this table into the Customer Scoring Table on the Dashboard, replacing the sample data. R, F, M scores must be whole numbers from 1 to 5.</t>
        </is>
      </c>
    </row>
  </sheetData>
  <mergeCells count="2">
    <mergeCell ref="B2:G2"/>
    <mergeCell ref="B21:G2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I5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60" min="1" max="1"/>
    <col width="22" customWidth="1" style="60" min="2" max="2"/>
    <col width="12" customWidth="1" style="60" min="3" max="9"/>
    <col width="2" customWidth="1" style="60" min="10" max="10"/>
  </cols>
  <sheetData>
    <row r="1" ht="7.5" customHeight="1" s="61"/>
    <row r="2" ht="39.75" customHeight="1" s="61">
      <c r="B2" s="80" t="inlineStr">
        <is>
          <t>RFM CUSTOMER SEGMENTATION</t>
        </is>
      </c>
    </row>
    <row r="3" ht="13.5" customHeight="1" s="61">
      <c r="B3" s="81" t="inlineStr">
        <is>
          <t>Recency · Frequency · Monetary Value  ·  Segment Profiles  ·  Action Priorities</t>
        </is>
      </c>
    </row>
    <row r="4" ht="18" customHeight="1" s="61"/>
    <row r="5" ht="24" customHeight="1" s="61">
      <c r="B5" s="82" t="inlineStr">
        <is>
          <t>RFM SCORING GUIDE: Assign 1–5 per dimension (5 = best)</t>
        </is>
      </c>
    </row>
    <row r="6" ht="21.75" customHeight="1" s="61">
      <c r="B6" s="83" t="inlineStr">
        <is>
          <t>Score</t>
        </is>
      </c>
      <c r="C6" s="83" t="inlineStr">
        <is>
          <t>Recency (days since last purchase)</t>
        </is>
      </c>
      <c r="D6" s="83" t="inlineStr">
        <is>
          <t>Frequency (purchases/year)</t>
        </is>
      </c>
      <c r="E6" s="83" t="inlineStr">
        <is>
          <t>Monetary (annual spend $)</t>
        </is>
      </c>
      <c r="F6" s="84" t="n"/>
      <c r="G6" s="84" t="n"/>
      <c r="H6" s="84" t="n"/>
      <c r="I6" s="84" t="n"/>
    </row>
    <row r="7" ht="19.5" customHeight="1" s="61">
      <c r="B7" s="85" t="n">
        <v>5</v>
      </c>
      <c r="C7" s="86" t="inlineStr">
        <is>
          <t>≤ 30 days</t>
        </is>
      </c>
      <c r="D7" s="86" t="inlineStr">
        <is>
          <t>≥ 12</t>
        </is>
      </c>
      <c r="E7" s="86" t="inlineStr">
        <is>
          <t>≥ $5,000</t>
        </is>
      </c>
      <c r="F7" s="87" t="n"/>
      <c r="G7" s="87" t="n"/>
      <c r="H7" s="87" t="n"/>
      <c r="I7" s="87" t="n"/>
    </row>
    <row r="8" ht="19.5" customHeight="1" s="61">
      <c r="B8" s="88" t="n">
        <v>4</v>
      </c>
      <c r="C8" s="89" t="inlineStr">
        <is>
          <t>31–60 days</t>
        </is>
      </c>
      <c r="D8" s="89" t="inlineStr">
        <is>
          <t>9–11</t>
        </is>
      </c>
      <c r="E8" s="89" t="inlineStr">
        <is>
          <t>$2,500–$4,999</t>
        </is>
      </c>
      <c r="F8" s="90" t="n"/>
      <c r="G8" s="90" t="n"/>
      <c r="H8" s="90" t="n"/>
      <c r="I8" s="90" t="n"/>
    </row>
    <row r="9" ht="19.5" customHeight="1" s="61">
      <c r="B9" s="85" t="n">
        <v>3</v>
      </c>
      <c r="C9" s="86" t="inlineStr">
        <is>
          <t>61–90 days</t>
        </is>
      </c>
      <c r="D9" s="86" t="inlineStr">
        <is>
          <t>6–8</t>
        </is>
      </c>
      <c r="E9" s="86" t="inlineStr">
        <is>
          <t>$1,000–$2,499</t>
        </is>
      </c>
      <c r="F9" s="87" t="n"/>
      <c r="G9" s="87" t="n"/>
      <c r="H9" s="87" t="n"/>
      <c r="I9" s="87" t="n"/>
    </row>
    <row r="10" ht="19.5" customHeight="1" s="61">
      <c r="B10" s="88" t="n">
        <v>2</v>
      </c>
      <c r="C10" s="89" t="inlineStr">
        <is>
          <t>91–180 days</t>
        </is>
      </c>
      <c r="D10" s="89" t="inlineStr">
        <is>
          <t>3–5</t>
        </is>
      </c>
      <c r="E10" s="89" t="inlineStr">
        <is>
          <t>$500–$999</t>
        </is>
      </c>
      <c r="F10" s="90" t="n"/>
      <c r="G10" s="90" t="n"/>
      <c r="H10" s="90" t="n"/>
      <c r="I10" s="90" t="n"/>
    </row>
    <row r="11" ht="19.5" customHeight="1" s="61">
      <c r="B11" s="85" t="n">
        <v>1</v>
      </c>
      <c r="C11" s="86" t="inlineStr">
        <is>
          <t>&gt; 180 days</t>
        </is>
      </c>
      <c r="D11" s="86" t="inlineStr">
        <is>
          <t>1–2</t>
        </is>
      </c>
      <c r="E11" s="86" t="inlineStr">
        <is>
          <t>&lt; $500</t>
        </is>
      </c>
      <c r="F11" s="87" t="n"/>
      <c r="G11" s="87" t="n"/>
      <c r="H11" s="87" t="n"/>
      <c r="I11" s="87" t="n"/>
    </row>
    <row r="12" ht="18" customHeight="1" s="61"/>
    <row r="13" ht="24" customHeight="1" s="61">
      <c r="B13" s="82" t="inlineStr">
        <is>
          <t>SEGMENT DEFINITIONS &amp; ACTION GUIDE</t>
        </is>
      </c>
    </row>
    <row r="14" ht="21.75" customHeight="1" s="61">
      <c r="B14" s="83" t="inlineStr">
        <is>
          <t>Segment</t>
        </is>
      </c>
      <c r="C14" s="83" t="inlineStr">
        <is>
          <t>RFM Pattern</t>
        </is>
      </c>
      <c r="D14" s="83" t="inlineStr">
        <is>
          <t>R Score</t>
        </is>
      </c>
      <c r="E14" s="83" t="inlineStr">
        <is>
          <t>F Score</t>
        </is>
      </c>
      <c r="F14" s="83" t="inlineStr">
        <is>
          <t>M Score</t>
        </is>
      </c>
      <c r="G14" s="83" t="inlineStr">
        <is>
          <t>Priority</t>
        </is>
      </c>
      <c r="H14" s="83" t="inlineStr">
        <is>
          <t>Recommended Action</t>
        </is>
      </c>
      <c r="I14" s="83" t="inlineStr">
        <is>
          <t>Color Code</t>
        </is>
      </c>
    </row>
    <row r="15" ht="19.5" customHeight="1" s="61">
      <c r="B15" s="91" t="inlineStr">
        <is>
          <t>Champions</t>
        </is>
      </c>
      <c r="C15" s="92" t="inlineStr">
        <is>
          <t>555</t>
        </is>
      </c>
      <c r="D15" s="92" t="inlineStr">
        <is>
          <t>5</t>
        </is>
      </c>
      <c r="E15" s="92" t="inlineStr">
        <is>
          <t>5</t>
        </is>
      </c>
      <c r="F15" s="85" t="inlineStr">
        <is>
          <t>5</t>
        </is>
      </c>
      <c r="G15" s="93" t="inlineStr">
        <is>
          <t>Critical</t>
        </is>
      </c>
      <c r="H15" s="92" t="inlineStr">
        <is>
          <t>Reward, upsell, ask for referrals</t>
        </is>
      </c>
      <c r="I15" s="94" t="n"/>
    </row>
    <row r="16" ht="19.5" customHeight="1" s="61">
      <c r="B16" s="95" t="inlineStr">
        <is>
          <t>Loyal Customers</t>
        </is>
      </c>
      <c r="C16" s="96" t="inlineStr">
        <is>
          <t>X44+</t>
        </is>
      </c>
      <c r="D16" s="96" t="inlineStr">
        <is>
          <t>4–5</t>
        </is>
      </c>
      <c r="E16" s="96" t="inlineStr">
        <is>
          <t>4–5</t>
        </is>
      </c>
      <c r="F16" s="88" t="inlineStr">
        <is>
          <t>3–5</t>
        </is>
      </c>
      <c r="G16" s="97" t="inlineStr">
        <is>
          <t>High</t>
        </is>
      </c>
      <c r="H16" s="96" t="inlineStr">
        <is>
          <t>Loyalty programme, early access</t>
        </is>
      </c>
      <c r="I16" s="98" t="n"/>
    </row>
    <row r="17" ht="19.5" customHeight="1" s="61">
      <c r="B17" s="91" t="inlineStr">
        <is>
          <t>Potential Loyals</t>
        </is>
      </c>
      <c r="C17" s="92" t="inlineStr">
        <is>
          <t>4XX</t>
        </is>
      </c>
      <c r="D17" s="92" t="inlineStr">
        <is>
          <t>4–5</t>
        </is>
      </c>
      <c r="E17" s="92" t="inlineStr">
        <is>
          <t>2–3</t>
        </is>
      </c>
      <c r="F17" s="85" t="inlineStr">
        <is>
          <t>2–3</t>
        </is>
      </c>
      <c r="G17" s="99" t="inlineStr">
        <is>
          <t>High</t>
        </is>
      </c>
      <c r="H17" s="92" t="inlineStr">
        <is>
          <t>Offer membership, increase frequency</t>
        </is>
      </c>
      <c r="I17" s="100" t="n"/>
    </row>
    <row r="18" ht="19.5" customHeight="1" s="61">
      <c r="B18" s="95" t="inlineStr">
        <is>
          <t>Recent Customers</t>
        </is>
      </c>
      <c r="C18" s="96" t="inlineStr">
        <is>
          <t>5XX</t>
        </is>
      </c>
      <c r="D18" s="96" t="inlineStr">
        <is>
          <t>5</t>
        </is>
      </c>
      <c r="E18" s="96" t="inlineStr">
        <is>
          <t>1–2</t>
        </is>
      </c>
      <c r="F18" s="88" t="inlineStr">
        <is>
          <t>1–2</t>
        </is>
      </c>
      <c r="G18" s="101" t="inlineStr">
        <is>
          <t>Medium</t>
        </is>
      </c>
      <c r="H18" s="96" t="inlineStr">
        <is>
          <t>Onboarding flow, product education</t>
        </is>
      </c>
      <c r="I18" s="102" t="n"/>
    </row>
    <row r="19" ht="19.5" customHeight="1" s="61">
      <c r="B19" s="91" t="inlineStr">
        <is>
          <t>Promising</t>
        </is>
      </c>
      <c r="C19" s="92" t="inlineStr">
        <is>
          <t>3XX</t>
        </is>
      </c>
      <c r="D19" s="92" t="inlineStr">
        <is>
          <t>3</t>
        </is>
      </c>
      <c r="E19" s="92" t="inlineStr">
        <is>
          <t>1–2</t>
        </is>
      </c>
      <c r="F19" s="85" t="inlineStr">
        <is>
          <t>1–2</t>
        </is>
      </c>
      <c r="G19" s="103" t="inlineStr">
        <is>
          <t>Medium</t>
        </is>
      </c>
      <c r="H19" s="92" t="inlineStr">
        <is>
          <t>Build relationship, trial offer</t>
        </is>
      </c>
      <c r="I19" s="104" t="n"/>
    </row>
    <row r="20" ht="19.5" customHeight="1" s="61">
      <c r="B20" s="95" t="inlineStr">
        <is>
          <t>Need Attention</t>
        </is>
      </c>
      <c r="C20" s="96" t="inlineStr">
        <is>
          <t>33X</t>
        </is>
      </c>
      <c r="D20" s="96" t="inlineStr">
        <is>
          <t>3</t>
        </is>
      </c>
      <c r="E20" s="96" t="inlineStr">
        <is>
          <t>3</t>
        </is>
      </c>
      <c r="F20" s="88" t="inlineStr">
        <is>
          <t>1–3</t>
        </is>
      </c>
      <c r="G20" s="101" t="inlineStr">
        <is>
          <t>Medium</t>
        </is>
      </c>
      <c r="H20" s="96" t="inlineStr">
        <is>
          <t>Win back with relevant offers</t>
        </is>
      </c>
      <c r="I20" s="105" t="n"/>
    </row>
    <row r="21" ht="19.5" customHeight="1" s="61">
      <c r="B21" s="91" t="inlineStr">
        <is>
          <t>About to Sleep</t>
        </is>
      </c>
      <c r="C21" s="92" t="inlineStr">
        <is>
          <t>22X</t>
        </is>
      </c>
      <c r="D21" s="92" t="inlineStr">
        <is>
          <t>2</t>
        </is>
      </c>
      <c r="E21" s="92" t="inlineStr">
        <is>
          <t>2</t>
        </is>
      </c>
      <c r="F21" s="85" t="inlineStr">
        <is>
          <t>1–2</t>
        </is>
      </c>
      <c r="G21" s="99" t="inlineStr">
        <is>
          <t>High</t>
        </is>
      </c>
      <c r="H21" s="92" t="inlineStr">
        <is>
          <t>Reactivation campaign urgently</t>
        </is>
      </c>
      <c r="I21" s="106" t="n"/>
    </row>
    <row r="22" ht="19.5" customHeight="1" s="61">
      <c r="B22" s="95" t="inlineStr">
        <is>
          <t>At Risk</t>
        </is>
      </c>
      <c r="C22" s="96" t="inlineStr">
        <is>
          <t>1XX</t>
        </is>
      </c>
      <c r="D22" s="96" t="inlineStr">
        <is>
          <t>1–2</t>
        </is>
      </c>
      <c r="E22" s="96" t="inlineStr">
        <is>
          <t>3–4</t>
        </is>
      </c>
      <c r="F22" s="88" t="inlineStr">
        <is>
          <t>3–5</t>
        </is>
      </c>
      <c r="G22" s="107" t="inlineStr">
        <is>
          <t>Critical</t>
        </is>
      </c>
      <c r="H22" s="96" t="inlineStr">
        <is>
          <t>Strong win-back, personal outreach</t>
        </is>
      </c>
      <c r="I22" s="108" t="n"/>
    </row>
    <row r="23" ht="19.5" customHeight="1" s="61">
      <c r="B23" s="91" t="inlineStr">
        <is>
          <t>Cannot Lose</t>
        </is>
      </c>
      <c r="C23" s="92" t="inlineStr">
        <is>
          <t>14X</t>
        </is>
      </c>
      <c r="D23" s="92" t="inlineStr">
        <is>
          <t>1</t>
        </is>
      </c>
      <c r="E23" s="92" t="inlineStr">
        <is>
          <t>4–5</t>
        </is>
      </c>
      <c r="F23" s="85" t="inlineStr">
        <is>
          <t>4–5</t>
        </is>
      </c>
      <c r="G23" s="93" t="inlineStr">
        <is>
          <t>Critical</t>
        </is>
      </c>
      <c r="H23" s="92" t="inlineStr">
        <is>
          <t>Immediate personal contact</t>
        </is>
      </c>
      <c r="I23" s="109" t="n"/>
    </row>
    <row r="24" ht="19.5" customHeight="1" s="61">
      <c r="B24" s="95" t="inlineStr">
        <is>
          <t>Hibernating</t>
        </is>
      </c>
      <c r="C24" s="96" t="inlineStr">
        <is>
          <t>11X</t>
        </is>
      </c>
      <c r="D24" s="96" t="inlineStr">
        <is>
          <t>1</t>
        </is>
      </c>
      <c r="E24" s="96" t="inlineStr">
        <is>
          <t>1–2</t>
        </is>
      </c>
      <c r="F24" s="88" t="inlineStr">
        <is>
          <t>1–2</t>
        </is>
      </c>
      <c r="G24" s="110" t="inlineStr">
        <is>
          <t>Low</t>
        </is>
      </c>
      <c r="H24" s="96" t="inlineStr">
        <is>
          <t>Low-cost reactivation email</t>
        </is>
      </c>
      <c r="I24" s="111" t="n"/>
    </row>
    <row r="25" ht="19.5" customHeight="1" s="61">
      <c r="B25" s="91" t="inlineStr">
        <is>
          <t>Lost</t>
        </is>
      </c>
      <c r="C25" s="92" t="inlineStr">
        <is>
          <t>111</t>
        </is>
      </c>
      <c r="D25" s="92" t="inlineStr">
        <is>
          <t>1</t>
        </is>
      </c>
      <c r="E25" s="92" t="inlineStr">
        <is>
          <t>1</t>
        </is>
      </c>
      <c r="F25" s="85" t="inlineStr">
        <is>
          <t>1</t>
        </is>
      </c>
      <c r="G25" s="112" t="inlineStr">
        <is>
          <t>Low</t>
        </is>
      </c>
      <c r="H25" s="92" t="inlineStr">
        <is>
          <t>Survey, remove or archive</t>
        </is>
      </c>
      <c r="I25" s="113" t="n"/>
    </row>
    <row r="26" ht="18" customHeight="1" s="61"/>
    <row r="27" ht="24" customHeight="1" s="61">
      <c r="B27" s="82" t="inlineStr">
        <is>
          <t>CUSTOMER SCORING TABLE: Input data in blue cells</t>
        </is>
      </c>
    </row>
    <row r="28" ht="21.75" customHeight="1" s="61">
      <c r="B28" s="83" t="inlineStr">
        <is>
          <t>Customer / Account</t>
        </is>
      </c>
      <c r="C28" s="83" t="inlineStr">
        <is>
          <t>R Score (1–5)</t>
        </is>
      </c>
      <c r="D28" s="83" t="inlineStr">
        <is>
          <t>F Score (1–5)</t>
        </is>
      </c>
      <c r="E28" s="83" t="inlineStr">
        <is>
          <t>M Score (1–5)</t>
        </is>
      </c>
      <c r="F28" s="83" t="inlineStr">
        <is>
          <t>RFM Total</t>
        </is>
      </c>
      <c r="G28" s="83" t="inlineStr">
        <is>
          <t>RFM Code</t>
        </is>
      </c>
      <c r="H28" s="83" t="inlineStr">
        <is>
          <t>Segment</t>
        </is>
      </c>
      <c r="I28" s="83" t="inlineStr">
        <is>
          <t>Action Priority</t>
        </is>
      </c>
    </row>
    <row r="29" ht="19.5" customHeight="1" s="61">
      <c r="B29" s="114" t="inlineStr">
        <is>
          <t>Northgate Holdings</t>
        </is>
      </c>
      <c r="C29" s="115" t="n">
        <v>5</v>
      </c>
      <c r="D29" s="115" t="n">
        <v>5</v>
      </c>
      <c r="E29" s="115" t="n">
        <v>5</v>
      </c>
      <c r="F29" s="116">
        <f>C29+D29+E29</f>
        <v/>
      </c>
      <c r="G29" s="117">
        <f>TEXT(C29,"0")&amp;TEXT(D29,"0")&amp;TEXT(E29,"0")</f>
        <v/>
      </c>
      <c r="H29" s="114">
        <f>IF(F29&gt;=13,"Champions",IF(F29&gt;=10,"Loyal Customers",IF(F29&gt;=8,"Potential Loyals",IF(C29=5,"Recent Customers",IF(F29&gt;=6,"Promising",IF(F29&gt;=5,"Need Attention",IF(F29&gt;=4,"About to Sleep",IF(C29&lt;=2,"At Risk","Hibernating"))))))))</f>
        <v/>
      </c>
      <c r="I29" s="92">
        <f>IF(OR(H29="Champions",H29="At Risk",H29="Cannot Lose"),"Critical",IF(OR(H29="Loyal Customers",H29="About to Sleep",H29="Potential Loyals"),"High",IF(H29="Hibernating","Low","Medium")))</f>
        <v/>
      </c>
    </row>
    <row r="30" ht="19.5" customHeight="1" s="61">
      <c r="B30" s="118" t="inlineStr">
        <is>
          <t>Meridian Group</t>
        </is>
      </c>
      <c r="C30" s="115" t="n">
        <v>4</v>
      </c>
      <c r="D30" s="115" t="n">
        <v>4</v>
      </c>
      <c r="E30" s="115" t="n">
        <v>4</v>
      </c>
      <c r="F30" s="119">
        <f>C30+D30+E30</f>
        <v/>
      </c>
      <c r="G30" s="120">
        <f>TEXT(C30,"0")&amp;TEXT(D30,"0")&amp;TEXT(E30,"0")</f>
        <v/>
      </c>
      <c r="H30" s="118">
        <f>IF(F30&gt;=13,"Champions",IF(F30&gt;=10,"Loyal Customers",IF(F30&gt;=8,"Potential Loyals",IF(C30=5,"Recent Customers",IF(F30&gt;=6,"Promising",IF(F30&gt;=5,"Need Attention",IF(F30&gt;=4,"About to Sleep",IF(C30&lt;=2,"At Risk","Hibernating"))))))))</f>
        <v/>
      </c>
      <c r="I30" s="96">
        <f>IF(OR(H30="Champions",H30="At Risk",H30="Cannot Lose"),"Critical",IF(OR(H30="Loyal Customers",H30="About to Sleep",H30="Potential Loyals"),"High",IF(H30="Hibernating","Low","Medium")))</f>
        <v/>
      </c>
    </row>
    <row r="31" ht="19.5" customHeight="1" s="61">
      <c r="B31" s="114" t="inlineStr">
        <is>
          <t>BlueSky Logistics</t>
        </is>
      </c>
      <c r="C31" s="115" t="n">
        <v>3</v>
      </c>
      <c r="D31" s="115" t="n">
        <v>3</v>
      </c>
      <c r="E31" s="115" t="n">
        <v>3</v>
      </c>
      <c r="F31" s="116">
        <f>C31+D31+E31</f>
        <v/>
      </c>
      <c r="G31" s="117">
        <f>TEXT(C31,"0")&amp;TEXT(D31,"0")&amp;TEXT(E31,"0")</f>
        <v/>
      </c>
      <c r="H31" s="114">
        <f>IF(F31&gt;=13,"Champions",IF(F31&gt;=10,"Loyal Customers",IF(F31&gt;=8,"Potential Loyals",IF(C31=5,"Recent Customers",IF(F31&gt;=6,"Promising",IF(F31&gt;=5,"Need Attention",IF(F31&gt;=4,"About to Sleep",IF(C31&lt;=2,"At Risk","Hibernating"))))))))</f>
        <v/>
      </c>
      <c r="I31" s="92">
        <f>IF(OR(H31="Champions",H31="At Risk",H31="Cannot Lose"),"Critical",IF(OR(H31="Loyal Customers",H31="About to Sleep",H31="Potential Loyals"),"High",IF(H31="Hibernating","Low","Medium")))</f>
        <v/>
      </c>
    </row>
    <row r="32" ht="19.5" customHeight="1" s="61">
      <c r="B32" s="118" t="inlineStr">
        <is>
          <t>Creston Tech</t>
        </is>
      </c>
      <c r="C32" s="115" t="n">
        <v>5</v>
      </c>
      <c r="D32" s="115" t="n">
        <v>1</v>
      </c>
      <c r="E32" s="115" t="n">
        <v>2</v>
      </c>
      <c r="F32" s="119">
        <f>C32+D32+E32</f>
        <v/>
      </c>
      <c r="G32" s="120">
        <f>TEXT(C32,"0")&amp;TEXT(D32,"0")&amp;TEXT(E32,"0")</f>
        <v/>
      </c>
      <c r="H32" s="118">
        <f>IF(F32&gt;=13,"Champions",IF(F32&gt;=10,"Loyal Customers",IF(F32&gt;=8,"Potential Loyals",IF(C32=5,"Recent Customers",IF(F32&gt;=6,"Promising",IF(F32&gt;=5,"Need Attention",IF(F32&gt;=4,"About to Sleep",IF(C32&lt;=2,"At Risk","Hibernating"))))))))</f>
        <v/>
      </c>
      <c r="I32" s="96">
        <f>IF(OR(H32="Champions",H32="At Risk",H32="Cannot Lose"),"Critical",IF(OR(H32="Loyal Customers",H32="About to Sleep",H32="Potential Loyals"),"High",IF(H32="Hibernating","Low","Medium")))</f>
        <v/>
      </c>
    </row>
    <row r="33" ht="19.5" customHeight="1" s="61">
      <c r="B33" s="114" t="inlineStr">
        <is>
          <t>Vantage Partners</t>
        </is>
      </c>
      <c r="C33" s="115" t="n">
        <v>2</v>
      </c>
      <c r="D33" s="115" t="n">
        <v>5</v>
      </c>
      <c r="E33" s="115" t="n">
        <v>5</v>
      </c>
      <c r="F33" s="116">
        <f>C33+D33+E33</f>
        <v/>
      </c>
      <c r="G33" s="117">
        <f>TEXT(C33,"0")&amp;TEXT(D33,"0")&amp;TEXT(E33,"0")</f>
        <v/>
      </c>
      <c r="H33" s="114">
        <f>IF(F33&gt;=13,"Champions",IF(F33&gt;=10,"Loyal Customers",IF(F33&gt;=8,"Potential Loyals",IF(C33=5,"Recent Customers",IF(F33&gt;=6,"Promising",IF(F33&gt;=5,"Need Attention",IF(F33&gt;=4,"About to Sleep",IF(C33&lt;=2,"At Risk","Hibernating"))))))))</f>
        <v/>
      </c>
      <c r="I33" s="92">
        <f>IF(OR(H33="Champions",H33="At Risk",H33="Cannot Lose"),"Critical",IF(OR(H33="Loyal Customers",H33="About to Sleep",H33="Potential Loyals"),"High",IF(H33="Hibernating","Low","Medium")))</f>
        <v/>
      </c>
    </row>
    <row r="34" ht="19.5" customHeight="1" s="61">
      <c r="B34" s="118" t="inlineStr">
        <is>
          <t>Aldgate Retail</t>
        </is>
      </c>
      <c r="C34" s="115" t="n">
        <v>1</v>
      </c>
      <c r="D34" s="115" t="n">
        <v>4</v>
      </c>
      <c r="E34" s="115" t="n">
        <v>5</v>
      </c>
      <c r="F34" s="119">
        <f>C34+D34+E34</f>
        <v/>
      </c>
      <c r="G34" s="120">
        <f>TEXT(C34,"0")&amp;TEXT(D34,"0")&amp;TEXT(E34,"0")</f>
        <v/>
      </c>
      <c r="H34" s="118">
        <f>IF(F34&gt;=13,"Champions",IF(F34&gt;=10,"Loyal Customers",IF(F34&gt;=8,"Potential Loyals",IF(C34=5,"Recent Customers",IF(F34&gt;=6,"Promising",IF(F34&gt;=5,"Need Attention",IF(F34&gt;=4,"About to Sleep",IF(C34&lt;=2,"At Risk","Hibernating"))))))))</f>
        <v/>
      </c>
      <c r="I34" s="96">
        <f>IF(OR(H34="Champions",H34="At Risk",H34="Cannot Lose"),"Critical",IF(OR(H34="Loyal Customers",H34="About to Sleep",H34="Potential Loyals"),"High",IF(H34="Hibernating","Low","Medium")))</f>
        <v/>
      </c>
    </row>
    <row r="35" ht="19.5" customHeight="1" s="61">
      <c r="B35" s="114" t="inlineStr">
        <is>
          <t>Zenith Medical</t>
        </is>
      </c>
      <c r="C35" s="115" t="n">
        <v>4</v>
      </c>
      <c r="D35" s="115" t="n">
        <v>3</v>
      </c>
      <c r="E35" s="115" t="n">
        <v>3</v>
      </c>
      <c r="F35" s="116">
        <f>C35+D35+E35</f>
        <v/>
      </c>
      <c r="G35" s="117">
        <f>TEXT(C35,"0")&amp;TEXT(D35,"0")&amp;TEXT(E35,"0")</f>
        <v/>
      </c>
      <c r="H35" s="114">
        <f>IF(F35&gt;=13,"Champions",IF(F35&gt;=10,"Loyal Customers",IF(F35&gt;=8,"Potential Loyals",IF(C35=5,"Recent Customers",IF(F35&gt;=6,"Promising",IF(F35&gt;=5,"Need Attention",IF(F35&gt;=4,"About to Sleep",IF(C35&lt;=2,"At Risk","Hibernating"))))))))</f>
        <v/>
      </c>
      <c r="I35" s="92">
        <f>IF(OR(H35="Champions",H35="At Risk",H35="Cannot Lose"),"Critical",IF(OR(H35="Loyal Customers",H35="About to Sleep",H35="Potential Loyals"),"High",IF(H35="Hibernating","Low","Medium")))</f>
        <v/>
      </c>
    </row>
    <row r="36" ht="19.5" customHeight="1" s="61">
      <c r="B36" s="118" t="inlineStr">
        <is>
          <t>Harbor Financial</t>
        </is>
      </c>
      <c r="C36" s="115" t="n">
        <v>2</v>
      </c>
      <c r="D36" s="115" t="n">
        <v>2</v>
      </c>
      <c r="E36" s="115" t="n">
        <v>2</v>
      </c>
      <c r="F36" s="119">
        <f>C36+D36+E36</f>
        <v/>
      </c>
      <c r="G36" s="120">
        <f>TEXT(C36,"0")&amp;TEXT(D36,"0")&amp;TEXT(E36,"0")</f>
        <v/>
      </c>
      <c r="H36" s="118">
        <f>IF(F36&gt;=13,"Champions",IF(F36&gt;=10,"Loyal Customers",IF(F36&gt;=8,"Potential Loyals",IF(C36=5,"Recent Customers",IF(F36&gt;=6,"Promising",IF(F36&gt;=5,"Need Attention",IF(F36&gt;=4,"About to Sleep",IF(C36&lt;=2,"At Risk","Hibernating"))))))))</f>
        <v/>
      </c>
      <c r="I36" s="96">
        <f>IF(OR(H36="Champions",H36="At Risk",H36="Cannot Lose"),"Critical",IF(OR(H36="Loyal Customers",H36="About to Sleep",H36="Potential Loyals"),"High",IF(H36="Hibernating","Low","Medium")))</f>
        <v/>
      </c>
    </row>
    <row r="37" ht="19.5" customHeight="1" s="61">
      <c r="B37" s="114" t="inlineStr">
        <is>
          <t>Summit Education</t>
        </is>
      </c>
      <c r="C37" s="115" t="n">
        <v>3</v>
      </c>
      <c r="D37" s="115" t="n">
        <v>2</v>
      </c>
      <c r="E37" s="115" t="n">
        <v>2</v>
      </c>
      <c r="F37" s="116">
        <f>C37+D37+E37</f>
        <v/>
      </c>
      <c r="G37" s="117">
        <f>TEXT(C37,"0")&amp;TEXT(D37,"0")&amp;TEXT(E37,"0")</f>
        <v/>
      </c>
      <c r="H37" s="114">
        <f>IF(F37&gt;=13,"Champions",IF(F37&gt;=10,"Loyal Customers",IF(F37&gt;=8,"Potential Loyals",IF(C37=5,"Recent Customers",IF(F37&gt;=6,"Promising",IF(F37&gt;=5,"Need Attention",IF(F37&gt;=4,"About to Sleep",IF(C37&lt;=2,"At Risk","Hibernating"))))))))</f>
        <v/>
      </c>
      <c r="I37" s="92">
        <f>IF(OR(H37="Champions",H37="At Risk",H37="Cannot Lose"),"Critical",IF(OR(H37="Loyal Customers",H37="About to Sleep",H37="Potential Loyals"),"High",IF(H37="Hibernating","Low","Medium")))</f>
        <v/>
      </c>
    </row>
    <row r="38" ht="19.5" customHeight="1" s="61">
      <c r="B38" s="118" t="inlineStr">
        <is>
          <t>Pinnacle Realty</t>
        </is>
      </c>
      <c r="C38" s="115" t="n">
        <v>5</v>
      </c>
      <c r="D38" s="115" t="n">
        <v>4</v>
      </c>
      <c r="E38" s="115" t="n">
        <v>4</v>
      </c>
      <c r="F38" s="119">
        <f>C38+D38+E38</f>
        <v/>
      </c>
      <c r="G38" s="120">
        <f>TEXT(C38,"0")&amp;TEXT(D38,"0")&amp;TEXT(E38,"0")</f>
        <v/>
      </c>
      <c r="H38" s="118">
        <f>IF(F38&gt;=13,"Champions",IF(F38&gt;=10,"Loyal Customers",IF(F38&gt;=8,"Potential Loyals",IF(C38=5,"Recent Customers",IF(F38&gt;=6,"Promising",IF(F38&gt;=5,"Need Attention",IF(F38&gt;=4,"About to Sleep",IF(C38&lt;=2,"At Risk","Hibernating"))))))))</f>
        <v/>
      </c>
      <c r="I38" s="96">
        <f>IF(OR(H38="Champions",H38="At Risk",H38="Cannot Lose"),"Critical",IF(OR(H38="Loyal Customers",H38="About to Sleep",H38="Potential Loyals"),"High",IF(H38="Hibernating","Low","Medium")))</f>
        <v/>
      </c>
    </row>
    <row r="39" ht="19.5" customHeight="1" s="61">
      <c r="B39" s="114" t="inlineStr">
        <is>
          <t>Eastbridge Corp</t>
        </is>
      </c>
      <c r="C39" s="115" t="n">
        <v>1</v>
      </c>
      <c r="D39" s="115" t="n">
        <v>1</v>
      </c>
      <c r="E39" s="115" t="n">
        <v>1</v>
      </c>
      <c r="F39" s="116">
        <f>C39+D39+E39</f>
        <v/>
      </c>
      <c r="G39" s="117">
        <f>TEXT(C39,"0")&amp;TEXT(D39,"0")&amp;TEXT(E39,"0")</f>
        <v/>
      </c>
      <c r="H39" s="114">
        <f>IF(F39&gt;=13,"Champions",IF(F39&gt;=10,"Loyal Customers",IF(F39&gt;=8,"Potential Loyals",IF(C39=5,"Recent Customers",IF(F39&gt;=6,"Promising",IF(F39&gt;=5,"Need Attention",IF(F39&gt;=4,"About to Sleep",IF(C39&lt;=2,"At Risk","Hibernating"))))))))</f>
        <v/>
      </c>
      <c r="I39" s="92">
        <f>IF(OR(H39="Champions",H39="At Risk",H39="Cannot Lose"),"Critical",IF(OR(H39="Loyal Customers",H39="About to Sleep",H39="Potential Loyals"),"High",IF(H39="Hibernating","Low","Medium")))</f>
        <v/>
      </c>
    </row>
    <row r="40" ht="19.5" customHeight="1" s="61">
      <c r="B40" s="118" t="inlineStr">
        <is>
          <t>Arclight Systems</t>
        </is>
      </c>
      <c r="C40" s="115" t="n">
        <v>4</v>
      </c>
      <c r="D40" s="115" t="n">
        <v>5</v>
      </c>
      <c r="E40" s="115" t="n">
        <v>4</v>
      </c>
      <c r="F40" s="119">
        <f>C40+D40+E40</f>
        <v/>
      </c>
      <c r="G40" s="120">
        <f>TEXT(C40,"0")&amp;TEXT(D40,"0")&amp;TEXT(E40,"0")</f>
        <v/>
      </c>
      <c r="H40" s="118">
        <f>IF(F40&gt;=13,"Champions",IF(F40&gt;=10,"Loyal Customers",IF(F40&gt;=8,"Potential Loyals",IF(C40=5,"Recent Customers",IF(F40&gt;=6,"Promising",IF(F40&gt;=5,"Need Attention",IF(F40&gt;=4,"About to Sleep",IF(C40&lt;=2,"At Risk","Hibernating"))))))))</f>
        <v/>
      </c>
      <c r="I40" s="96">
        <f>IF(OR(H40="Champions",H40="At Risk",H40="Cannot Lose"),"Critical",IF(OR(H40="Loyal Customers",H40="About to Sleep",H40="Potential Loyals"),"High",IF(H40="Hibernating","Low","Medium")))</f>
        <v/>
      </c>
    </row>
    <row r="41" ht="19.5" customHeight="1" s="61">
      <c r="B41" s="114" t="inlineStr">
        <is>
          <t>Clearwater Pharma</t>
        </is>
      </c>
      <c r="C41" s="115" t="n">
        <v>3</v>
      </c>
      <c r="D41" s="115" t="n">
        <v>3</v>
      </c>
      <c r="E41" s="115" t="n">
        <v>4</v>
      </c>
      <c r="F41" s="116">
        <f>C41+D41+E41</f>
        <v/>
      </c>
      <c r="G41" s="117">
        <f>TEXT(C41,"0")&amp;TEXT(D41,"0")&amp;TEXT(E41,"0")</f>
        <v/>
      </c>
      <c r="H41" s="114">
        <f>IF(F41&gt;=13,"Champions",IF(F41&gt;=10,"Loyal Customers",IF(F41&gt;=8,"Potential Loyals",IF(C41=5,"Recent Customers",IF(F41&gt;=6,"Promising",IF(F41&gt;=5,"Need Attention",IF(F41&gt;=4,"About to Sleep",IF(C41&lt;=2,"At Risk","Hibernating"))))))))</f>
        <v/>
      </c>
      <c r="I41" s="92">
        <f>IF(OR(H41="Champions",H41="At Risk",H41="Cannot Lose"),"Critical",IF(OR(H41="Loyal Customers",H41="About to Sleep",H41="Potential Loyals"),"High",IF(H41="Hibernating","Low","Medium")))</f>
        <v/>
      </c>
    </row>
    <row r="42" ht="19.5" customHeight="1" s="61">
      <c r="B42" s="118" t="inlineStr">
        <is>
          <t>Ironwood Capital</t>
        </is>
      </c>
      <c r="C42" s="115" t="n">
        <v>1</v>
      </c>
      <c r="D42" s="115" t="n">
        <v>5</v>
      </c>
      <c r="E42" s="115" t="n">
        <v>5</v>
      </c>
      <c r="F42" s="119">
        <f>C42+D42+E42</f>
        <v/>
      </c>
      <c r="G42" s="120">
        <f>TEXT(C42,"0")&amp;TEXT(D42,"0")&amp;TEXT(E42,"0")</f>
        <v/>
      </c>
      <c r="H42" s="118">
        <f>IF(F42&gt;=13,"Champions",IF(F42&gt;=10,"Loyal Customers",IF(F42&gt;=8,"Potential Loyals",IF(C42=5,"Recent Customers",IF(F42&gt;=6,"Promising",IF(F42&gt;=5,"Need Attention",IF(F42&gt;=4,"About to Sleep",IF(C42&lt;=2,"At Risk","Hibernating"))))))))</f>
        <v/>
      </c>
      <c r="I42" s="96">
        <f>IF(OR(H42="Champions",H42="At Risk",H42="Cannot Lose"),"Critical",IF(OR(H42="Loyal Customers",H42="About to Sleep",H42="Potential Loyals"),"High",IF(H42="Hibernating","Low","Medium")))</f>
        <v/>
      </c>
    </row>
    <row r="43" ht="19.5" customHeight="1" s="61">
      <c r="B43" s="114" t="inlineStr">
        <is>
          <t>Solaris Energy</t>
        </is>
      </c>
      <c r="C43" s="115" t="n">
        <v>5</v>
      </c>
      <c r="D43" s="115" t="n">
        <v>2</v>
      </c>
      <c r="E43" s="115" t="n">
        <v>2</v>
      </c>
      <c r="F43" s="116">
        <f>C43+D43+E43</f>
        <v/>
      </c>
      <c r="G43" s="117">
        <f>TEXT(C43,"0")&amp;TEXT(D43,"0")&amp;TEXT(E43,"0")</f>
        <v/>
      </c>
      <c r="H43" s="114">
        <f>IF(F43&gt;=13,"Champions",IF(F43&gt;=10,"Loyal Customers",IF(F43&gt;=8,"Potential Loyals",IF(C43=5,"Recent Customers",IF(F43&gt;=6,"Promising",IF(F43&gt;=5,"Need Attention",IF(F43&gt;=4,"About to Sleep",IF(C43&lt;=2,"At Risk","Hibernating"))))))))</f>
        <v/>
      </c>
      <c r="I43" s="92">
        <f>IF(OR(H43="Champions",H43="At Risk",H43="Cannot Lose"),"Critical",IF(OR(H43="Loyal Customers",H43="About to Sleep",H43="Potential Loyals"),"High",IF(H43="Hibernating","Low","Medium")))</f>
        <v/>
      </c>
    </row>
    <row r="44" ht="18" customHeight="1" s="61"/>
    <row r="45" ht="24" customHeight="1" s="61">
      <c r="B45" s="82" t="inlineStr">
        <is>
          <t>SEGMENT COUNT SUMMARY</t>
        </is>
      </c>
    </row>
    <row r="46" ht="21.75" customHeight="1" s="61">
      <c r="B46" s="83" t="inlineStr">
        <is>
          <t>Segment</t>
        </is>
      </c>
      <c r="C46" s="83" t="inlineStr">
        <is>
          <t>Customer Count</t>
        </is>
      </c>
      <c r="D46" s="84" t="n"/>
      <c r="E46" s="84" t="n"/>
      <c r="F46" s="84" t="n"/>
      <c r="G46" s="84" t="n"/>
      <c r="H46" s="84" t="n"/>
      <c r="I46" s="84" t="n"/>
    </row>
    <row r="47" ht="19.5" customHeight="1" s="61">
      <c r="B47" s="86" t="inlineStr">
        <is>
          <t>Champions</t>
        </is>
      </c>
      <c r="C47" s="116">
        <f>COUNTIF(H29:H43,"Champions")</f>
        <v/>
      </c>
      <c r="D47" s="87" t="n"/>
      <c r="E47" s="87" t="n"/>
      <c r="F47" s="87" t="n"/>
      <c r="G47" s="87" t="n"/>
      <c r="H47" s="87" t="n"/>
      <c r="I47" s="87" t="n"/>
    </row>
    <row r="48" ht="19.5" customHeight="1" s="61">
      <c r="B48" s="89" t="inlineStr">
        <is>
          <t>Loyal Customers</t>
        </is>
      </c>
      <c r="C48" s="119">
        <f>COUNTIF(H29:H43,"Loyal Customers")</f>
        <v/>
      </c>
      <c r="D48" s="90" t="n"/>
      <c r="E48" s="90" t="n"/>
      <c r="F48" s="90" t="n"/>
      <c r="G48" s="90" t="n"/>
      <c r="H48" s="90" t="n"/>
      <c r="I48" s="90" t="n"/>
    </row>
    <row r="49" ht="19.5" customHeight="1" s="61">
      <c r="B49" s="86" t="inlineStr">
        <is>
          <t>Potential Loyals</t>
        </is>
      </c>
      <c r="C49" s="116">
        <f>COUNTIF(H29:H43,"Potential Loyals")</f>
        <v/>
      </c>
      <c r="D49" s="87" t="n"/>
      <c r="E49" s="87" t="n"/>
      <c r="F49" s="87" t="n"/>
      <c r="G49" s="87" t="n"/>
      <c r="H49" s="87" t="n"/>
      <c r="I49" s="87" t="n"/>
    </row>
    <row r="50" ht="19.5" customHeight="1" s="61">
      <c r="B50" s="89" t="inlineStr">
        <is>
          <t>Recent Customers</t>
        </is>
      </c>
      <c r="C50" s="119">
        <f>COUNTIF(H29:H43,"Recent Customers")</f>
        <v/>
      </c>
      <c r="D50" s="90" t="n"/>
      <c r="E50" s="90" t="n"/>
      <c r="F50" s="90" t="n"/>
      <c r="G50" s="90" t="n"/>
      <c r="H50" s="90" t="n"/>
      <c r="I50" s="90" t="n"/>
    </row>
    <row r="51" ht="19.5" customHeight="1" s="61">
      <c r="B51" s="86" t="inlineStr">
        <is>
          <t>Promising</t>
        </is>
      </c>
      <c r="C51" s="116">
        <f>COUNTIF(H29:H43,"Promising")</f>
        <v/>
      </c>
      <c r="D51" s="87" t="n"/>
      <c r="E51" s="87" t="n"/>
      <c r="F51" s="87" t="n"/>
      <c r="G51" s="87" t="n"/>
      <c r="H51" s="87" t="n"/>
      <c r="I51" s="87" t="n"/>
    </row>
    <row r="52" ht="19.5" customHeight="1" s="61">
      <c r="B52" s="89" t="inlineStr">
        <is>
          <t>Need Attention</t>
        </is>
      </c>
      <c r="C52" s="119">
        <f>COUNTIF(H29:H43,"Need Attention")</f>
        <v/>
      </c>
      <c r="D52" s="90" t="n"/>
      <c r="E52" s="90" t="n"/>
      <c r="F52" s="90" t="n"/>
      <c r="G52" s="90" t="n"/>
      <c r="H52" s="90" t="n"/>
      <c r="I52" s="90" t="n"/>
    </row>
    <row r="53" ht="19.5" customHeight="1" s="61">
      <c r="B53" s="86" t="inlineStr">
        <is>
          <t>About to Sleep</t>
        </is>
      </c>
      <c r="C53" s="116">
        <f>COUNTIF(H29:H43,"About to Sleep")</f>
        <v/>
      </c>
      <c r="D53" s="87" t="n"/>
      <c r="E53" s="87" t="n"/>
      <c r="F53" s="87" t="n"/>
      <c r="G53" s="87" t="n"/>
      <c r="H53" s="87" t="n"/>
      <c r="I53" s="87" t="n"/>
    </row>
    <row r="54" ht="19.5" customHeight="1" s="61">
      <c r="B54" s="89" t="inlineStr">
        <is>
          <t>At Risk</t>
        </is>
      </c>
      <c r="C54" s="119">
        <f>COUNTIF(H29:H43,"At Risk")</f>
        <v/>
      </c>
      <c r="D54" s="90" t="n"/>
      <c r="E54" s="90" t="n"/>
      <c r="F54" s="90" t="n"/>
      <c r="G54" s="90" t="n"/>
      <c r="H54" s="90" t="n"/>
      <c r="I54" s="90" t="n"/>
    </row>
    <row r="55" ht="19.5" customHeight="1" s="61">
      <c r="B55" s="86" t="inlineStr">
        <is>
          <t>Cannot Lose</t>
        </is>
      </c>
      <c r="C55" s="116">
        <f>COUNTIF(H29:H43,"Cannot Lose")</f>
        <v/>
      </c>
      <c r="D55" s="87" t="n"/>
      <c r="E55" s="87" t="n"/>
      <c r="F55" s="87" t="n"/>
      <c r="G55" s="87" t="n"/>
      <c r="H55" s="87" t="n"/>
      <c r="I55" s="87" t="n"/>
    </row>
    <row r="56" ht="19.5" customHeight="1" s="61">
      <c r="B56" s="89" t="inlineStr">
        <is>
          <t>Hibernating</t>
        </is>
      </c>
      <c r="C56" s="119">
        <f>COUNTIF(H29:H43,"Hibernating")</f>
        <v/>
      </c>
      <c r="D56" s="90" t="n"/>
      <c r="E56" s="90" t="n"/>
      <c r="F56" s="90" t="n"/>
      <c r="G56" s="90" t="n"/>
      <c r="H56" s="90" t="n"/>
      <c r="I56" s="90" t="n"/>
    </row>
    <row r="57" ht="19.5" customHeight="1" s="61">
      <c r="B57" s="86" t="inlineStr">
        <is>
          <t>Lost</t>
        </is>
      </c>
      <c r="C57" s="116">
        <f>COUNTIF(H29:H43,"Lost")</f>
        <v/>
      </c>
      <c r="D57" s="87" t="n"/>
      <c r="E57" s="87" t="n"/>
      <c r="F57" s="87" t="n"/>
      <c r="G57" s="87" t="n"/>
      <c r="H57" s="87" t="n"/>
      <c r="I57" s="87" t="n"/>
    </row>
    <row r="58" ht="18" customHeight="1" s="61"/>
    <row r="59" ht="18" customHeight="1" s="61"/>
    <row r="60" ht="18" customHeight="1" s="61"/>
    <row r="61" ht="18" customHeight="1" s="61"/>
    <row r="62" ht="18" customHeight="1" s="61"/>
    <row r="63" ht="18" customHeight="1" s="61"/>
    <row r="64" ht="18" customHeight="1" s="61"/>
  </sheetData>
  <mergeCells count="6">
    <mergeCell ref="B13:I13"/>
    <mergeCell ref="B2:I2"/>
    <mergeCell ref="B3:I3"/>
    <mergeCell ref="B5:I5"/>
    <mergeCell ref="B45:I45"/>
    <mergeCell ref="B27:I2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Dr Mohammed Ali Sharafuddin</dc:creator>
  <dc:title>RFM Segmentation</dc:title>
  <dc:description>RFM Segmentation workbook from the Marketing Decision Toolkit.</dc:description>
  <dc:subject>Marketing Decision Toolkit</dc:subject>
  <dc:language>en-US</dc:language>
  <dcterms:created xsi:type="dcterms:W3CDTF">2026-03-19T21:46:15Z</dcterms:created>
  <dcterms:modified xsi:type="dcterms:W3CDTF">2026-03-19T22:35:34Z</dcterms:modified>
  <cp:lastModifiedBy>Dr Mohammed Ali Sharafuddin</cp:lastModifiedBy>
  <cp:category>Business Analytics</cp:category>
  <cp:revision>0</cp:revision>
  <cp:keywords>marketing, excel, dashboard, decision toolkit</cp:keywords>
</cp:coreProperties>
</file>